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nikolina\Desktop\obračuni 2026\30.06.2026\"/>
    </mc:Choice>
  </mc:AlternateContent>
  <xr:revisionPtr revIDLastSave="0" documentId="13_ncr:1_{DFD16FC1-29F7-4CC4-B145-C7E0140C6A54}" xr6:coauthVersionLast="47" xr6:coauthVersionMax="47" xr10:uidLastSave="{00000000-0000-0000-0000-000000000000}"/>
  <bookViews>
    <workbookView xWindow="-120" yWindow="-120" windowWidth="25440" windowHeight="1539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D193" i="78"/>
  <c r="E189" i="78"/>
  <c r="E188" i="78" s="1"/>
  <c r="E187" i="78" s="1"/>
  <c r="D189" i="78"/>
  <c r="D188" i="78"/>
  <c r="D187" i="78" s="1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/>
  <c r="D44" i="78" s="1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D6" i="78" s="1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D189" i="77"/>
  <c r="D188" i="77" s="1"/>
  <c r="D187" i="77" s="1"/>
  <c r="E188" i="77"/>
  <c r="E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E44" i="77" s="1"/>
  <c r="D57" i="77"/>
  <c r="D56" i="77"/>
  <c r="E52" i="77"/>
  <c r="D52" i="77"/>
  <c r="E46" i="77"/>
  <c r="D46" i="77"/>
  <c r="E45" i="77"/>
  <c r="D45" i="77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E244" i="76" s="1"/>
  <c r="D245" i="76"/>
  <c r="D244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D187" i="76" s="1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E44" i="76" s="1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D44" i="76" s="1"/>
  <c r="E56" i="76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/>
  <c r="D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E187" i="73" s="1"/>
  <c r="D200" i="73"/>
  <c r="D187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D19" i="73" s="1"/>
  <c r="D6" i="73" s="1"/>
  <c r="E20" i="73"/>
  <c r="D20" i="73"/>
  <c r="E19" i="73"/>
  <c r="E14" i="73"/>
  <c r="D14" i="73"/>
  <c r="E11" i="73"/>
  <c r="D11" i="73"/>
  <c r="E8" i="73"/>
  <c r="D8" i="73"/>
  <c r="E7" i="73"/>
  <c r="D7" i="73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D122" i="69" s="1"/>
  <c r="D44" i="69" s="1"/>
  <c r="E126" i="69"/>
  <c r="D126" i="69"/>
  <c r="E123" i="69"/>
  <c r="D123" i="69"/>
  <c r="E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E56" i="69" s="1"/>
  <c r="D62" i="69"/>
  <c r="E57" i="69"/>
  <c r="D57" i="69"/>
  <c r="D56" i="69"/>
  <c r="E52" i="69"/>
  <c r="E45" i="69" s="1"/>
  <c r="D52" i="69"/>
  <c r="E46" i="69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D6" i="69" s="1"/>
  <c r="E19" i="69"/>
  <c r="E14" i="69"/>
  <c r="D14" i="69"/>
  <c r="E11" i="69"/>
  <c r="D11" i="69"/>
  <c r="E8" i="69"/>
  <c r="D8" i="69"/>
  <c r="E7" i="69"/>
  <c r="D7" i="69"/>
  <c r="E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D187" i="67" s="1"/>
  <c r="E193" i="67"/>
  <c r="D193" i="67"/>
  <c r="E189" i="67"/>
  <c r="D189" i="67"/>
  <c r="E188" i="67"/>
  <c r="D188" i="67"/>
  <c r="E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G405" i="68"/>
  <c r="F405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G129" i="68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G58" i="68"/>
  <c r="F58" i="68"/>
  <c r="E58" i="68"/>
  <c r="I58" i="68" s="1"/>
  <c r="I57" i="68" s="1"/>
  <c r="I56" i="68" s="1"/>
  <c r="D58" i="68"/>
  <c r="H58" i="68" s="1"/>
  <c r="G57" i="68"/>
  <c r="F57" i="68"/>
  <c r="E57" i="68"/>
  <c r="G56" i="68"/>
  <c r="F56" i="68"/>
  <c r="E56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E53" i="68"/>
  <c r="I53" i="68" s="1"/>
  <c r="D53" i="68"/>
  <c r="H53" i="68" s="1"/>
  <c r="G52" i="68"/>
  <c r="F52" i="68"/>
  <c r="D52" i="68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D47" i="68"/>
  <c r="H47" i="68" s="1"/>
  <c r="G46" i="68"/>
  <c r="F46" i="68"/>
  <c r="E46" i="68"/>
  <c r="D46" i="68"/>
  <c r="G45" i="68"/>
  <c r="F45" i="68"/>
  <c r="G44" i="68"/>
  <c r="F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J425" i="68" l="1"/>
  <c r="E200" i="68"/>
  <c r="E187" i="68" s="1"/>
  <c r="D200" i="68"/>
  <c r="D187" i="68" s="1"/>
  <c r="H130" i="68"/>
  <c r="D129" i="68"/>
  <c r="D122" i="68" s="1"/>
  <c r="E44" i="69"/>
  <c r="H59" i="68"/>
  <c r="J59" i="68" s="1"/>
  <c r="D57" i="68"/>
  <c r="D56" i="68" s="1"/>
  <c r="I54" i="68"/>
  <c r="I52" i="68" s="1"/>
  <c r="E52" i="68"/>
  <c r="E45" i="68" s="1"/>
  <c r="E44" i="68" s="1"/>
  <c r="H51" i="68"/>
  <c r="J51" i="68" s="1"/>
  <c r="D45" i="68"/>
  <c r="D44" i="68" s="1"/>
  <c r="G200" i="68"/>
  <c r="G187" i="68" s="1"/>
  <c r="F200" i="68"/>
  <c r="F187" i="68" s="1"/>
  <c r="E45" i="67"/>
  <c r="I45" i="68"/>
  <c r="I44" i="68" s="1"/>
  <c r="E44" i="67"/>
  <c r="D44" i="67"/>
  <c r="J416" i="68"/>
  <c r="H415" i="68"/>
  <c r="J415" i="68" s="1"/>
  <c r="J411" i="68"/>
  <c r="H410" i="68"/>
  <c r="J410" i="68" s="1"/>
  <c r="D405" i="68"/>
  <c r="H406" i="68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H261" i="68"/>
  <c r="J261" i="68" s="1"/>
  <c r="J262" i="68"/>
  <c r="J255" i="68"/>
  <c r="H254" i="68"/>
  <c r="J254" i="68" s="1"/>
  <c r="H249" i="68"/>
  <c r="J249" i="68" s="1"/>
  <c r="J250" i="68"/>
  <c r="H246" i="68"/>
  <c r="J247" i="68"/>
  <c r="J240" i="68"/>
  <c r="H239" i="68"/>
  <c r="J239" i="68" s="1"/>
  <c r="H237" i="68"/>
  <c r="J237" i="68" s="1"/>
  <c r="J238" i="68"/>
  <c r="H234" i="68"/>
  <c r="J235" i="68"/>
  <c r="H228" i="68"/>
  <c r="J228" i="68" s="1"/>
  <c r="J229" i="68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228" i="68"/>
  <c r="I200" i="68" s="1"/>
  <c r="I187" i="68" s="1"/>
  <c r="J406" i="68" l="1"/>
  <c r="H405" i="68"/>
  <c r="J405" i="68" s="1"/>
  <c r="J288" i="68"/>
  <c r="H287" i="68"/>
  <c r="J287" i="68" s="1"/>
  <c r="J275" i="68"/>
  <c r="H274" i="68"/>
  <c r="J274" i="68" s="1"/>
  <c r="J246" i="68"/>
  <c r="H245" i="68"/>
  <c r="H233" i="68"/>
  <c r="J233" i="68" s="1"/>
  <c r="J234" i="68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H244" i="68" l="1"/>
  <c r="J244" i="68" s="1"/>
  <c r="J245" i="68"/>
  <c r="J188" i="68"/>
  <c r="H187" i="68"/>
  <c r="J187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<sst xmlns="http://schemas.openxmlformats.org/spreadsheetml/2006/main" count="15428" uniqueCount="816">
  <si>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</si>
  <si>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BEDNJA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</si>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</sst>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12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115293.32</v>
      </c>
      <c r="F6" s="2">
        <f t="shared" si="0"/>
        <v>0</v>
      </c>
      <c r="G6" s="2">
        <f>+G7+G14+G19+G30+G35</f>
        <v>22188.83</v>
      </c>
      <c r="H6" s="2">
        <f t="shared" si="0"/>
        <v>0</v>
      </c>
      <c r="I6" s="2">
        <f t="shared" si="0"/>
        <v>137482.15000000002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115293.32</v>
      </c>
      <c r="F19" s="3">
        <f t="shared" si="8"/>
        <v>0</v>
      </c>
      <c r="G19" s="3">
        <f t="shared" si="8"/>
        <v>22188.83</v>
      </c>
      <c r="H19" s="3">
        <f t="shared" si="8"/>
        <v>0</v>
      </c>
      <c r="I19" s="3">
        <f t="shared" si="8"/>
        <v>137482.15000000002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90229.32</v>
      </c>
      <c r="F20" s="3">
        <f t="shared" si="9"/>
        <v>0</v>
      </c>
      <c r="G20" s="3">
        <f t="shared" si="9"/>
        <v>15922.83</v>
      </c>
      <c r="H20" s="3">
        <f t="shared" si="9"/>
        <v>0</v>
      </c>
      <c r="I20" s="3">
        <f t="shared" si="9"/>
        <v>106152.15000000001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90229.32</v>
      </c>
      <c r="F21" s="84">
        <f>'Nacionalno sufinanciranje'!D21</f>
        <v>0</v>
      </c>
      <c r="G21" s="84">
        <f>'Nacionalno sufinanciranje'!E21</f>
        <v>15922.83</v>
      </c>
      <c r="H21" s="11">
        <f t="shared" ref="H21:I24" si="10">D21+F21</f>
        <v>0</v>
      </c>
      <c r="I21" s="11">
        <f t="shared" si="10"/>
        <v>106152.15000000001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25064</v>
      </c>
      <c r="F25" s="3">
        <f t="shared" ref="F25:I25" si="11">SUM(F26:F29)</f>
        <v>0</v>
      </c>
      <c r="G25" s="3">
        <f t="shared" si="11"/>
        <v>6266</v>
      </c>
      <c r="H25" s="3">
        <f t="shared" si="11"/>
        <v>0</v>
      </c>
      <c r="I25" s="3">
        <f t="shared" si="11"/>
        <v>31330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25064</v>
      </c>
      <c r="F26" s="84">
        <f>'Nacionalno sufinanciranje'!D26</f>
        <v>0</v>
      </c>
      <c r="G26" s="84">
        <f>'Nacionalno sufinanciranje'!E26</f>
        <v>6266</v>
      </c>
      <c r="H26" s="11">
        <f t="shared" ref="H26:I29" si="12">D26+F26</f>
        <v>0</v>
      </c>
      <c r="I26" s="11">
        <f t="shared" si="12"/>
        <v>31330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73092.78</v>
      </c>
      <c r="F44" s="3">
        <f t="shared" si="21"/>
        <v>0</v>
      </c>
      <c r="G44" s="3">
        <f t="shared" si="21"/>
        <v>12898.800000000001</v>
      </c>
      <c r="H44" s="3">
        <f t="shared" si="21"/>
        <v>0</v>
      </c>
      <c r="I44" s="3">
        <f t="shared" si="21"/>
        <v>85991.580000000016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57526.880000000005</v>
      </c>
      <c r="F45" s="3">
        <f t="shared" si="23"/>
        <v>0</v>
      </c>
      <c r="G45" s="3">
        <f t="shared" si="23"/>
        <v>10151.85</v>
      </c>
      <c r="H45" s="3">
        <f t="shared" si="23"/>
        <v>0</v>
      </c>
      <c r="I45" s="3">
        <f t="shared" si="23"/>
        <v>67678.73000000001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48066.01</v>
      </c>
      <c r="F46" s="3">
        <f t="shared" si="24"/>
        <v>0</v>
      </c>
      <c r="G46" s="3">
        <f t="shared" si="24"/>
        <v>8482.26</v>
      </c>
      <c r="H46" s="3">
        <f t="shared" si="24"/>
        <v>0</v>
      </c>
      <c r="I46" s="3">
        <f t="shared" si="24"/>
        <v>56548.270000000004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48066.01</v>
      </c>
      <c r="F47" s="84">
        <f>'Nacionalno sufinanciranje'!D47</f>
        <v>0</v>
      </c>
      <c r="G47" s="84">
        <f>'Nacionalno sufinanciranje'!E47</f>
        <v>8482.26</v>
      </c>
      <c r="H47" s="12">
        <f t="shared" ref="H47:I51" si="25">D47+F47</f>
        <v>0</v>
      </c>
      <c r="I47" s="12">
        <f t="shared" si="25"/>
        <v>56548.270000000004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1530</v>
      </c>
      <c r="F51" s="84">
        <f>'Nacionalno sufinanciranje'!D51</f>
        <v>0</v>
      </c>
      <c r="G51" s="84">
        <f>'Nacionalno sufinanciranje'!E51</f>
        <v>270</v>
      </c>
      <c r="H51" s="12">
        <f t="shared" si="25"/>
        <v>0</v>
      </c>
      <c r="I51" s="12">
        <f t="shared" si="25"/>
        <v>1800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7930.87</v>
      </c>
      <c r="F52" s="3">
        <f t="shared" si="26"/>
        <v>0</v>
      </c>
      <c r="G52" s="3">
        <f t="shared" si="26"/>
        <v>1399.59</v>
      </c>
      <c r="H52" s="3">
        <f t="shared" si="26"/>
        <v>0</v>
      </c>
      <c r="I52" s="3">
        <f t="shared" si="26"/>
        <v>9330.4599999999991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7930.87</v>
      </c>
      <c r="F54" s="84">
        <f>'Nacionalno sufinanciranje'!D54</f>
        <v>0</v>
      </c>
      <c r="G54" s="84">
        <f>'Nacionalno sufinanciranje'!E54</f>
        <v>1399.59</v>
      </c>
      <c r="H54" s="12">
        <f t="shared" si="27"/>
        <v>0</v>
      </c>
      <c r="I54" s="12">
        <f t="shared" si="27"/>
        <v>9330.4599999999991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8368.23</v>
      </c>
      <c r="F56" s="3">
        <f t="shared" si="28"/>
        <v>0</v>
      </c>
      <c r="G56" s="3">
        <f t="shared" si="28"/>
        <v>1476.77</v>
      </c>
      <c r="H56" s="3">
        <f t="shared" si="28"/>
        <v>0</v>
      </c>
      <c r="I56" s="3">
        <f t="shared" si="28"/>
        <v>9845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5843.73</v>
      </c>
      <c r="F57" s="3">
        <f t="shared" si="29"/>
        <v>0</v>
      </c>
      <c r="G57" s="3">
        <f t="shared" si="29"/>
        <v>1031.27</v>
      </c>
      <c r="H57" s="3">
        <f t="shared" si="29"/>
        <v>0</v>
      </c>
      <c r="I57" s="3">
        <f t="shared" si="29"/>
        <v>6875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5843.73</v>
      </c>
      <c r="F59" s="84">
        <f>'Nacionalno sufinanciranje'!D59</f>
        <v>0</v>
      </c>
      <c r="G59" s="84">
        <f>'Nacionalno sufinanciranje'!E59</f>
        <v>1031.27</v>
      </c>
      <c r="H59" s="12">
        <f t="shared" si="30"/>
        <v>0</v>
      </c>
      <c r="I59" s="12">
        <f t="shared" si="30"/>
        <v>6875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2524.5</v>
      </c>
      <c r="F62" s="3">
        <f t="shared" si="31"/>
        <v>0</v>
      </c>
      <c r="G62" s="3">
        <f t="shared" si="31"/>
        <v>445.5</v>
      </c>
      <c r="H62" s="3">
        <f t="shared" si="31"/>
        <v>0</v>
      </c>
      <c r="I62" s="3">
        <f t="shared" si="31"/>
        <v>2970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2524.5</v>
      </c>
      <c r="F63" s="84">
        <f>'Nacionalno sufinanciranje'!D63</f>
        <v>0</v>
      </c>
      <c r="G63" s="84">
        <f>'Nacionalno sufinanciranje'!E63</f>
        <v>445.5</v>
      </c>
      <c r="H63" s="12">
        <f t="shared" ref="H63:I69" si="32">D63+F63</f>
        <v>0</v>
      </c>
      <c r="I63" s="12">
        <f t="shared" si="32"/>
        <v>2970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7197.67</v>
      </c>
      <c r="F122" s="3">
        <f t="shared" si="52"/>
        <v>0</v>
      </c>
      <c r="G122" s="3">
        <f t="shared" si="52"/>
        <v>1270.18</v>
      </c>
      <c r="H122" s="3">
        <f t="shared" si="52"/>
        <v>0</v>
      </c>
      <c r="I122" s="3">
        <f t="shared" si="52"/>
        <v>8467.85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7197.67</v>
      </c>
      <c r="F129" s="3">
        <f t="shared" si="57"/>
        <v>0</v>
      </c>
      <c r="G129" s="3">
        <f t="shared" si="57"/>
        <v>1270.18</v>
      </c>
      <c r="H129" s="3">
        <f t="shared" si="57"/>
        <v>0</v>
      </c>
      <c r="I129" s="3">
        <f t="shared" si="57"/>
        <v>8467.85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7197.67</v>
      </c>
      <c r="F130" s="84">
        <f>'Nacionalno sufinanciranje'!D130</f>
        <v>0</v>
      </c>
      <c r="G130" s="84">
        <f>'Nacionalno sufinanciranje'!E130</f>
        <v>1270.18</v>
      </c>
      <c r="H130" s="12">
        <f t="shared" ref="H130:I133" si="58">D130+F130</f>
        <v>0</v>
      </c>
      <c r="I130" s="12">
        <f t="shared" si="58"/>
        <v>8467.85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25064</v>
      </c>
      <c r="F187" s="3">
        <f t="shared" si="84"/>
        <v>0</v>
      </c>
      <c r="G187" s="3">
        <f t="shared" si="84"/>
        <v>6266</v>
      </c>
      <c r="H187" s="3">
        <f t="shared" si="84"/>
        <v>0</v>
      </c>
      <c r="I187" s="3">
        <f t="shared" si="84"/>
        <v>31330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25064</v>
      </c>
      <c r="F200" s="3">
        <f t="shared" si="90"/>
        <v>0</v>
      </c>
      <c r="G200" s="3">
        <f t="shared" si="90"/>
        <v>6266</v>
      </c>
      <c r="H200" s="3">
        <f t="shared" si="90"/>
        <v>0</v>
      </c>
      <c r="I200" s="3">
        <f t="shared" si="90"/>
        <v>31330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25064</v>
      </c>
      <c r="F201" s="3">
        <f t="shared" si="91"/>
        <v>0</v>
      </c>
      <c r="G201" s="3">
        <f t="shared" si="91"/>
        <v>6266</v>
      </c>
      <c r="H201" s="3">
        <f t="shared" si="91"/>
        <v>0</v>
      </c>
      <c r="I201" s="3">
        <f t="shared" si="91"/>
        <v>31330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25064</v>
      </c>
      <c r="F205" s="84">
        <f>'Nacionalno sufinanciranje'!D205</f>
        <v>0</v>
      </c>
      <c r="G205" s="84">
        <f>'Nacionalno sufinanciranje'!E205</f>
        <v>6266</v>
      </c>
      <c r="H205" s="12">
        <f t="shared" si="92"/>
        <v>0</v>
      </c>
      <c r="I205" s="12">
        <f t="shared" si="92"/>
        <v>31330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267501.64</v>
      </c>
      <c r="E425" s="84">
        <f>SUM('510:816'!E425)</f>
        <v>152208.29999999999</v>
      </c>
      <c r="F425" s="84">
        <f>'Nacionalno sufinanciranje'!D425</f>
        <v>50892.05</v>
      </c>
      <c r="G425" s="84">
        <f>'Nacionalno sufinanciranje'!E425</f>
        <v>28703.24</v>
      </c>
      <c r="H425" s="11">
        <f t="shared" ref="H425:I426" si="176">D425+F425</f>
        <v>318393.69</v>
      </c>
      <c r="I425" s="11">
        <f t="shared" si="176"/>
        <v>180911.53999999998</v>
      </c>
      <c r="J425" s="50">
        <f>IF(H425&lt;&gt;0,IF(I425/H425&gt;=100,"&gt;&gt;100",I425/H425*100),"-")</f>
        <v>56.820077056175322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12" zoomScaleNormal="100" workbookViewId="0">
      <selection activeCell="F430" sqref="F4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22188.83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22188.83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15922.83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15922.83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6266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6266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12898.800000000001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10151.85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8482.26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8482.26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270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1399.59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1399.59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1476.77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1031.27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1031.27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445.5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445.5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1270.18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1270.18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1270.18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6266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6266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6266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6266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50892.05</v>
      </c>
      <c r="E425" s="4">
        <v>28703.24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03" zoomScaleNormal="100" workbookViewId="0">
      <selection activeCell="G425" sqref="G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90229.32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90229.32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90229.32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90229.32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73092.78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57526.880000000005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48066.01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48066.01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1530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7930.87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7930.87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8368.23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5843.73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5843.73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2524.5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2524.5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7197.67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7197.67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7197.67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217373.64</v>
      </c>
      <c r="E425" s="82">
        <v>127144.3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15" zoomScaleNormal="100" workbookViewId="0">
      <selection activeCell="E435" sqref="E43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25064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25064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25064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25064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25064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25064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25064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25064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50128</v>
      </c>
      <c r="E425" s="82">
        <v>25064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Nikolina Hojski</cp:lastModifiedBy>
  <cp:lastPrinted>2025-12-18T09:39:09Z</cp:lastPrinted>
  <dcterms:created xsi:type="dcterms:W3CDTF">2025-08-09T19:28:20Z</dcterms:created>
  <dcterms:modified xsi:type="dcterms:W3CDTF">2026-07-07T10:27:59Z</dcterms:modified>
</cp:coreProperties>
</file>