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nikolina\Desktop\obračuni 2026\"/>
    </mc:Choice>
  </mc:AlternateContent>
  <xr:revisionPtr revIDLastSave="0" documentId="13_ncr:1_{37776411-851B-4319-AB42-7348E236E99A}" xr6:coauthVersionLast="47" xr6:coauthVersionMax="47" xr10:uidLastSave="{00000000-0000-0000-0000-000000000000}"/>
  <bookViews>
    <workbookView xWindow="-120" yWindow="-120" windowWidth="25440" windowHeight="153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E317" i="9" s="1"/>
  <c r="B317" i="9" s="1"/>
  <c r="G317" i="9"/>
  <c r="F317" i="9"/>
  <c r="F316" i="9"/>
  <c r="F315" i="9"/>
  <c r="F314" i="9"/>
  <c r="H313" i="9"/>
  <c r="G313" i="9"/>
  <c r="F313" i="9"/>
  <c r="E313" i="9"/>
  <c r="H312" i="9"/>
  <c r="G312" i="9"/>
  <c r="E312" i="9" s="1"/>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c r="B287" i="9" s="1"/>
  <c r="E287" i="9"/>
  <c r="M286" i="9"/>
  <c r="L286" i="9"/>
  <c r="F286" i="9" s="1"/>
  <c r="B286" i="9" s="1"/>
  <c r="E286" i="9"/>
  <c r="M285" i="9"/>
  <c r="F285" i="9" s="1"/>
  <c r="L285" i="9"/>
  <c r="E285" i="9"/>
  <c r="M284" i="9"/>
  <c r="L284" i="9"/>
  <c r="F284" i="9"/>
  <c r="E284" i="9"/>
  <c r="M283" i="9"/>
  <c r="L283" i="9"/>
  <c r="F283" i="9" s="1"/>
  <c r="B283" i="9" s="1"/>
  <c r="E283" i="9"/>
  <c r="M282" i="9"/>
  <c r="L282" i="9"/>
  <c r="F282" i="9" s="1"/>
  <c r="B282" i="9" s="1"/>
  <c r="E282" i="9"/>
  <c r="M281" i="9"/>
  <c r="L281" i="9"/>
  <c r="F281" i="9" s="1"/>
  <c r="E281" i="9"/>
  <c r="B281" i="9" s="1"/>
  <c r="M280" i="9"/>
  <c r="L280" i="9"/>
  <c r="F280" i="9"/>
  <c r="B280" i="9" s="1"/>
  <c r="E280" i="9"/>
  <c r="M279" i="9"/>
  <c r="L279" i="9"/>
  <c r="F279" i="9" s="1"/>
  <c r="E279" i="9"/>
  <c r="B279" i="9" s="1"/>
  <c r="M278" i="9"/>
  <c r="L278" i="9"/>
  <c r="E278" i="9"/>
  <c r="M277" i="9"/>
  <c r="L277" i="9"/>
  <c r="E277" i="9"/>
  <c r="M276" i="9"/>
  <c r="L276" i="9"/>
  <c r="F276" i="9"/>
  <c r="E276" i="9"/>
  <c r="B276" i="9" s="1"/>
  <c r="M275" i="9"/>
  <c r="L275" i="9"/>
  <c r="F275" i="9" s="1"/>
  <c r="E275" i="9"/>
  <c r="M274" i="9"/>
  <c r="L274" i="9"/>
  <c r="F274" i="9" s="1"/>
  <c r="B274" i="9" s="1"/>
  <c r="E274" i="9"/>
  <c r="M273" i="9"/>
  <c r="L273" i="9"/>
  <c r="F273" i="9" s="1"/>
  <c r="E273" i="9"/>
  <c r="M272" i="9"/>
  <c r="L272" i="9"/>
  <c r="F272" i="9"/>
  <c r="B272" i="9" s="1"/>
  <c r="E272" i="9"/>
  <c r="M271" i="9"/>
  <c r="L271" i="9"/>
  <c r="F271" i="9" s="1"/>
  <c r="E271" i="9"/>
  <c r="B271" i="9" s="1"/>
  <c r="M270" i="9"/>
  <c r="L270" i="9"/>
  <c r="E270" i="9"/>
  <c r="M269" i="9"/>
  <c r="L269" i="9"/>
  <c r="E269" i="9"/>
  <c r="M268" i="9"/>
  <c r="L268" i="9"/>
  <c r="F268" i="9"/>
  <c r="E268" i="9"/>
  <c r="B268" i="9" s="1"/>
  <c r="M267" i="9"/>
  <c r="L267" i="9"/>
  <c r="F267" i="9"/>
  <c r="E267" i="9"/>
  <c r="M266" i="9"/>
  <c r="L266" i="9"/>
  <c r="F266" i="9"/>
  <c r="B266" i="9" s="1"/>
  <c r="E266" i="9"/>
  <c r="M265" i="9"/>
  <c r="L265" i="9"/>
  <c r="F265" i="9" s="1"/>
  <c r="E265" i="9"/>
  <c r="B265" i="9" s="1"/>
  <c r="M264" i="9"/>
  <c r="L264" i="9"/>
  <c r="F264" i="9"/>
  <c r="B264" i="9" s="1"/>
  <c r="E264" i="9"/>
  <c r="M263" i="9"/>
  <c r="L263" i="9"/>
  <c r="F263" i="9" s="1"/>
  <c r="E263" i="9"/>
  <c r="B263" i="9" s="1"/>
  <c r="M262" i="9"/>
  <c r="L262" i="9"/>
  <c r="E262" i="9"/>
  <c r="M261" i="9"/>
  <c r="L261" i="9"/>
  <c r="E261" i="9"/>
  <c r="M260" i="9"/>
  <c r="L260" i="9"/>
  <c r="F260" i="9"/>
  <c r="E260" i="9"/>
  <c r="B260" i="9" s="1"/>
  <c r="M259" i="9"/>
  <c r="L259" i="9"/>
  <c r="F259" i="9" s="1"/>
  <c r="E259" i="9"/>
  <c r="M258" i="9"/>
  <c r="L258" i="9"/>
  <c r="F258" i="9" s="1"/>
  <c r="B258" i="9" s="1"/>
  <c r="E258" i="9"/>
  <c r="M257" i="9"/>
  <c r="L257" i="9"/>
  <c r="F257" i="9" s="1"/>
  <c r="E257" i="9"/>
  <c r="M256" i="9"/>
  <c r="L256" i="9"/>
  <c r="F256" i="9"/>
  <c r="B256" i="9" s="1"/>
  <c r="E256" i="9"/>
  <c r="M255" i="9"/>
  <c r="L255" i="9"/>
  <c r="F255" i="9" s="1"/>
  <c r="E255" i="9"/>
  <c r="B255" i="9" s="1"/>
  <c r="M254" i="9"/>
  <c r="L254" i="9"/>
  <c r="E254" i="9"/>
  <c r="M253" i="9"/>
  <c r="L253" i="9"/>
  <c r="E253" i="9"/>
  <c r="M252" i="9"/>
  <c r="L252" i="9"/>
  <c r="F252" i="9"/>
  <c r="E252" i="9"/>
  <c r="B252" i="9" s="1"/>
  <c r="M251" i="9"/>
  <c r="L251" i="9"/>
  <c r="F251" i="9"/>
  <c r="E251" i="9"/>
  <c r="M250" i="9"/>
  <c r="L250" i="9"/>
  <c r="F250" i="9"/>
  <c r="B250" i="9" s="1"/>
  <c r="E250" i="9"/>
  <c r="M249" i="9"/>
  <c r="L249" i="9"/>
  <c r="F249" i="9" s="1"/>
  <c r="E249" i="9"/>
  <c r="B249" i="9" s="1"/>
  <c r="M248" i="9"/>
  <c r="L248" i="9"/>
  <c r="F248" i="9"/>
  <c r="B248" i="9" s="1"/>
  <c r="E248" i="9"/>
  <c r="M247" i="9"/>
  <c r="L247" i="9"/>
  <c r="E247" i="9"/>
  <c r="M246" i="9"/>
  <c r="L246" i="9"/>
  <c r="E246" i="9"/>
  <c r="M245" i="9"/>
  <c r="L245" i="9"/>
  <c r="E245" i="9"/>
  <c r="M244" i="9"/>
  <c r="L244" i="9"/>
  <c r="F244" i="9"/>
  <c r="E244" i="9"/>
  <c r="M243" i="9"/>
  <c r="L243" i="9"/>
  <c r="F243" i="9" s="1"/>
  <c r="E243" i="9"/>
  <c r="M242" i="9"/>
  <c r="L242" i="9"/>
  <c r="E242" i="9"/>
  <c r="M241" i="9"/>
  <c r="L241" i="9"/>
  <c r="E241" i="9"/>
  <c r="M240" i="9"/>
  <c r="F240" i="9" s="1"/>
  <c r="B240" i="9" s="1"/>
  <c r="L240" i="9"/>
  <c r="E240" i="9"/>
  <c r="M239" i="9"/>
  <c r="L239" i="9"/>
  <c r="E239" i="9"/>
  <c r="M238" i="9"/>
  <c r="L238" i="9"/>
  <c r="E238" i="9"/>
  <c r="M237" i="9"/>
  <c r="L237" i="9"/>
  <c r="E237" i="9"/>
  <c r="M236" i="9"/>
  <c r="F236" i="9" s="1"/>
  <c r="L236" i="9"/>
  <c r="E236" i="9"/>
  <c r="M235" i="9"/>
  <c r="F235" i="9" s="1"/>
  <c r="L235" i="9"/>
  <c r="E235" i="9"/>
  <c r="M234" i="9"/>
  <c r="L234" i="9"/>
  <c r="F234" i="9"/>
  <c r="B234" i="9" s="1"/>
  <c r="E234" i="9"/>
  <c r="M233" i="9"/>
  <c r="L233" i="9"/>
  <c r="F233" i="9" s="1"/>
  <c r="E233" i="9"/>
  <c r="M232" i="9"/>
  <c r="L232" i="9"/>
  <c r="F232" i="9"/>
  <c r="B232" i="9" s="1"/>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F147" i="9"/>
  <c r="H146" i="9"/>
  <c r="G146" i="9"/>
  <c r="E146" i="9" s="1"/>
  <c r="F146" i="9"/>
  <c r="B146" i="9"/>
  <c r="H145" i="9"/>
  <c r="G145" i="9"/>
  <c r="F145" i="9"/>
  <c r="E145" i="9"/>
  <c r="B145" i="9" s="1"/>
  <c r="H144" i="9"/>
  <c r="G144" i="9"/>
  <c r="F144" i="9"/>
  <c r="E144" i="9"/>
  <c r="H143" i="9"/>
  <c r="G143" i="9"/>
  <c r="E143" i="9" s="1"/>
  <c r="F143" i="9"/>
  <c r="H142" i="9"/>
  <c r="G142" i="9"/>
  <c r="E142" i="9" s="1"/>
  <c r="F142" i="9"/>
  <c r="B142" i="9"/>
  <c r="H141" i="9"/>
  <c r="G141" i="9"/>
  <c r="F141" i="9"/>
  <c r="E141" i="9"/>
  <c r="B141" i="9" s="1"/>
  <c r="H140" i="9"/>
  <c r="G140" i="9"/>
  <c r="F140" i="9"/>
  <c r="E140" i="9"/>
  <c r="H139" i="9"/>
  <c r="G139" i="9"/>
  <c r="E139" i="9" s="1"/>
  <c r="F139" i="9"/>
  <c r="H138" i="9"/>
  <c r="G138" i="9"/>
  <c r="E138" i="9" s="1"/>
  <c r="F138" i="9"/>
  <c r="B138" i="9"/>
  <c r="H137" i="9"/>
  <c r="G137" i="9"/>
  <c r="F137" i="9"/>
  <c r="E137" i="9"/>
  <c r="B137" i="9" s="1"/>
  <c r="H136" i="9"/>
  <c r="G136" i="9"/>
  <c r="F136" i="9"/>
  <c r="E136" i="9"/>
  <c r="H135" i="9"/>
  <c r="G135" i="9"/>
  <c r="E135" i="9" s="1"/>
  <c r="F135" i="9"/>
  <c r="H134" i="9"/>
  <c r="G134" i="9"/>
  <c r="E134" i="9" s="1"/>
  <c r="F134" i="9"/>
  <c r="B134" i="9"/>
  <c r="H133" i="9"/>
  <c r="G133" i="9"/>
  <c r="F133" i="9"/>
  <c r="E133" i="9"/>
  <c r="B133" i="9" s="1"/>
  <c r="H132" i="9"/>
  <c r="G132" i="9"/>
  <c r="F132" i="9"/>
  <c r="E132" i="9"/>
  <c r="H131" i="9"/>
  <c r="G131" i="9"/>
  <c r="E131" i="9" s="1"/>
  <c r="F131" i="9"/>
  <c r="H130" i="9"/>
  <c r="G130" i="9"/>
  <c r="E130" i="9" s="1"/>
  <c r="F130" i="9"/>
  <c r="B130" i="9"/>
  <c r="H129" i="9"/>
  <c r="G129" i="9"/>
  <c r="F129" i="9"/>
  <c r="E129" i="9"/>
  <c r="B129" i="9" s="1"/>
  <c r="H128" i="9"/>
  <c r="G128" i="9"/>
  <c r="F128" i="9"/>
  <c r="E128" i="9"/>
  <c r="H127" i="9"/>
  <c r="G127" i="9"/>
  <c r="E127" i="9" s="1"/>
  <c r="F127" i="9"/>
  <c r="H126" i="9"/>
  <c r="G126" i="9"/>
  <c r="E126" i="9" s="1"/>
  <c r="F126" i="9"/>
  <c r="B126" i="9"/>
  <c r="H125" i="9"/>
  <c r="G125" i="9"/>
  <c r="F125" i="9"/>
  <c r="E125" i="9"/>
  <c r="B125" i="9" s="1"/>
  <c r="H124" i="9"/>
  <c r="G124" i="9"/>
  <c r="F124" i="9"/>
  <c r="E124" i="9"/>
  <c r="H123" i="9"/>
  <c r="G123" i="9"/>
  <c r="E123" i="9" s="1"/>
  <c r="F123" i="9"/>
  <c r="H122" i="9"/>
  <c r="G122" i="9"/>
  <c r="E122" i="9" s="1"/>
  <c r="F122" i="9"/>
  <c r="B122" i="9"/>
  <c r="H121" i="9"/>
  <c r="G121" i="9"/>
  <c r="F121" i="9"/>
  <c r="E121" i="9"/>
  <c r="B121" i="9" s="1"/>
  <c r="H120" i="9"/>
  <c r="G120" i="9"/>
  <c r="F120" i="9"/>
  <c r="E120" i="9"/>
  <c r="H119" i="9"/>
  <c r="G119" i="9"/>
  <c r="E119" i="9" s="1"/>
  <c r="F119" i="9"/>
  <c r="H118" i="9"/>
  <c r="G118" i="9"/>
  <c r="E118" i="9" s="1"/>
  <c r="F118" i="9"/>
  <c r="B118" i="9"/>
  <c r="H117" i="9"/>
  <c r="G117" i="9"/>
  <c r="F117" i="9"/>
  <c r="E117" i="9"/>
  <c r="B117" i="9" s="1"/>
  <c r="H116" i="9"/>
  <c r="G116" i="9"/>
  <c r="F116" i="9"/>
  <c r="E116" i="9"/>
  <c r="H115" i="9"/>
  <c r="G115" i="9"/>
  <c r="E115" i="9" s="1"/>
  <c r="F115" i="9"/>
  <c r="H114" i="9"/>
  <c r="G114" i="9"/>
  <c r="E114" i="9" s="1"/>
  <c r="F114" i="9"/>
  <c r="B114" i="9"/>
  <c r="H113" i="9"/>
  <c r="G113" i="9"/>
  <c r="F113" i="9"/>
  <c r="E113" i="9"/>
  <c r="B113" i="9" s="1"/>
  <c r="H112" i="9"/>
  <c r="G112" i="9"/>
  <c r="F112" i="9"/>
  <c r="E112" i="9"/>
  <c r="H111" i="9"/>
  <c r="G111" i="9"/>
  <c r="E111" i="9" s="1"/>
  <c r="F111" i="9"/>
  <c r="H110" i="9"/>
  <c r="G110" i="9"/>
  <c r="E110" i="9" s="1"/>
  <c r="F110" i="9"/>
  <c r="B110" i="9"/>
  <c r="H109" i="9"/>
  <c r="G109" i="9"/>
  <c r="F109" i="9"/>
  <c r="E109" i="9"/>
  <c r="B109" i="9" s="1"/>
  <c r="H108" i="9"/>
  <c r="G108" i="9"/>
  <c r="F108" i="9"/>
  <c r="E108" i="9"/>
  <c r="H107" i="9"/>
  <c r="G107" i="9"/>
  <c r="E107" i="9" s="1"/>
  <c r="F107" i="9"/>
  <c r="H106" i="9"/>
  <c r="G106" i="9"/>
  <c r="E106" i="9" s="1"/>
  <c r="F106" i="9"/>
  <c r="B106" i="9"/>
  <c r="H105" i="9"/>
  <c r="G105" i="9"/>
  <c r="F105" i="9"/>
  <c r="E105" i="9"/>
  <c r="B105" i="9" s="1"/>
  <c r="H104" i="9"/>
  <c r="G104" i="9"/>
  <c r="F104" i="9"/>
  <c r="E104" i="9"/>
  <c r="H103" i="9"/>
  <c r="G103" i="9"/>
  <c r="E103" i="9" s="1"/>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F84" i="9"/>
  <c r="H83" i="9"/>
  <c r="E83" i="9" s="1"/>
  <c r="B83" i="9" s="1"/>
  <c r="G83" i="9"/>
  <c r="F83" i="9"/>
  <c r="H82" i="9"/>
  <c r="E82" i="9" s="1"/>
  <c r="B82" i="9" s="1"/>
  <c r="G82" i="9"/>
  <c r="F82" i="9"/>
  <c r="H81" i="9"/>
  <c r="G81" i="9"/>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F69" i="9"/>
  <c r="H68" i="9"/>
  <c r="G68" i="9"/>
  <c r="F68" i="9"/>
  <c r="H67" i="9"/>
  <c r="E67" i="9" s="1"/>
  <c r="B67" i="9" s="1"/>
  <c r="G67" i="9"/>
  <c r="F67" i="9"/>
  <c r="H66" i="9"/>
  <c r="G66" i="9"/>
  <c r="F66" i="9"/>
  <c r="E66" i="9"/>
  <c r="B66" i="9" s="1"/>
  <c r="H65" i="9"/>
  <c r="G65" i="9"/>
  <c r="E65" i="9" s="1"/>
  <c r="B65" i="9" s="1"/>
  <c r="F65" i="9"/>
  <c r="H64" i="9"/>
  <c r="G64" i="9"/>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E47" i="9" s="1"/>
  <c r="G47" i="9"/>
  <c r="F47" i="9"/>
  <c r="B47" i="9"/>
  <c r="H46" i="9"/>
  <c r="E46" i="9" s="1"/>
  <c r="B46" i="9" s="1"/>
  <c r="G46" i="9"/>
  <c r="F46" i="9"/>
  <c r="H45" i="9"/>
  <c r="G45" i="9"/>
  <c r="E45" i="9" s="1"/>
  <c r="B45" i="9" s="1"/>
  <c r="F45" i="9"/>
  <c r="H44" i="9"/>
  <c r="G44" i="9"/>
  <c r="F44" i="9"/>
  <c r="E44" i="9"/>
  <c r="B44" i="9" s="1"/>
  <c r="H43" i="9"/>
  <c r="E43" i="9" s="1"/>
  <c r="G43" i="9"/>
  <c r="F43" i="9"/>
  <c r="B43" i="9"/>
  <c r="H42" i="9"/>
  <c r="E42" i="9" s="1"/>
  <c r="B42" i="9" s="1"/>
  <c r="G42" i="9"/>
  <c r="F42" i="9"/>
  <c r="H41" i="9"/>
  <c r="G41" i="9"/>
  <c r="E41" i="9" s="1"/>
  <c r="F41" i="9"/>
  <c r="B41" i="9"/>
  <c r="H40" i="9"/>
  <c r="G40" i="9"/>
  <c r="F40" i="9"/>
  <c r="E40" i="9"/>
  <c r="B40" i="9" s="1"/>
  <c r="H39" i="9"/>
  <c r="E39" i="9" s="1"/>
  <c r="G39" i="9"/>
  <c r="F39" i="9"/>
  <c r="B39" i="9"/>
  <c r="H38" i="9"/>
  <c r="E38" i="9" s="1"/>
  <c r="B38" i="9" s="1"/>
  <c r="G38" i="9"/>
  <c r="F38" i="9"/>
  <c r="H37" i="9"/>
  <c r="G37" i="9"/>
  <c r="E37" i="9" s="1"/>
  <c r="B37" i="9" s="1"/>
  <c r="F37" i="9"/>
  <c r="H36" i="9"/>
  <c r="G36" i="9"/>
  <c r="F36" i="9"/>
  <c r="H35" i="9"/>
  <c r="E35" i="9" s="1"/>
  <c r="G35" i="9"/>
  <c r="F35" i="9"/>
  <c r="B35" i="9"/>
  <c r="H34" i="9"/>
  <c r="E34" i="9" s="1"/>
  <c r="B34" i="9" s="1"/>
  <c r="G34" i="9"/>
  <c r="F34" i="9"/>
  <c r="H33" i="9"/>
  <c r="G33" i="9"/>
  <c r="E33" i="9" s="1"/>
  <c r="F33" i="9"/>
  <c r="B33" i="9"/>
  <c r="H32" i="9"/>
  <c r="E32" i="9" s="1"/>
  <c r="B32" i="9" s="1"/>
  <c r="G32" i="9"/>
  <c r="F32" i="9"/>
  <c r="H31" i="9"/>
  <c r="G31" i="9"/>
  <c r="F31" i="9"/>
  <c r="H30" i="9"/>
  <c r="E30" i="9" s="1"/>
  <c r="B30" i="9" s="1"/>
  <c r="G30" i="9"/>
  <c r="F30" i="9"/>
  <c r="H29" i="9"/>
  <c r="G29" i="9"/>
  <c r="E29" i="9" s="1"/>
  <c r="B29" i="9" s="1"/>
  <c r="F29" i="9"/>
  <c r="H28" i="9"/>
  <c r="E28" i="9" s="1"/>
  <c r="B28" i="9" s="1"/>
  <c r="G28" i="9"/>
  <c r="F28" i="9"/>
  <c r="H27" i="9"/>
  <c r="E27" i="9" s="1"/>
  <c r="B27" i="9" s="1"/>
  <c r="G27" i="9"/>
  <c r="F27" i="9"/>
  <c r="H26" i="9"/>
  <c r="E26" i="9" s="1"/>
  <c r="B26" i="9" s="1"/>
  <c r="G26" i="9"/>
  <c r="F26" i="9"/>
  <c r="H25" i="9"/>
  <c r="G25" i="9"/>
  <c r="F25" i="9"/>
  <c r="F24" i="9"/>
  <c r="F4" i="9"/>
  <c r="O3" i="9"/>
  <c r="G296" i="9" s="1"/>
  <c r="E296" i="9" s="1"/>
  <c r="I3" i="9"/>
  <c r="H3" i="9"/>
  <c r="G3" i="9"/>
  <c r="D104" i="8"/>
  <c r="I41" i="3" s="1"/>
  <c r="D97" i="8"/>
  <c r="D92" i="8"/>
  <c r="C1669" i="1" s="1"/>
  <c r="D87" i="8"/>
  <c r="C1664" i="1" s="1"/>
  <c r="G1664" i="1" s="1"/>
  <c r="D82" i="8"/>
  <c r="D77" i="8"/>
  <c r="D72" i="8"/>
  <c r="D67" i="8"/>
  <c r="C1644" i="1" s="1"/>
  <c r="G1644" i="1" s="1"/>
  <c r="D62" i="8"/>
  <c r="D57" i="8"/>
  <c r="D52" i="8"/>
  <c r="D51" i="8"/>
  <c r="D45" i="8" s="1"/>
  <c r="I40" i="3" s="1"/>
  <c r="D46" i="8"/>
  <c r="D37" i="8"/>
  <c r="D27" i="8"/>
  <c r="C1604" i="1" s="1"/>
  <c r="G1604" i="1" s="1"/>
  <c r="D25" i="8"/>
  <c r="C1602" i="1" s="1"/>
  <c r="H1602" i="1" s="1"/>
  <c r="D18" i="8"/>
  <c r="D8" i="8"/>
  <c r="D6" i="8" s="1"/>
  <c r="E44" i="7"/>
  <c r="D44" i="7"/>
  <c r="E39" i="7"/>
  <c r="D39" i="7"/>
  <c r="E38" i="7"/>
  <c r="D38" i="7"/>
  <c r="E30" i="7"/>
  <c r="D30" i="7"/>
  <c r="E23" i="7"/>
  <c r="D23" i="7"/>
  <c r="D22" i="7" s="1"/>
  <c r="E14" i="7"/>
  <c r="D14" i="7"/>
  <c r="E7" i="7"/>
  <c r="D7" i="7"/>
  <c r="D6" i="7"/>
  <c r="F140" i="6"/>
  <c r="F139" i="6"/>
  <c r="F138" i="6"/>
  <c r="F137" i="6"/>
  <c r="F136" i="6"/>
  <c r="F135" i="6"/>
  <c r="F134" i="6"/>
  <c r="F133" i="6"/>
  <c r="F132" i="6"/>
  <c r="F131" i="6"/>
  <c r="E130" i="6"/>
  <c r="E129" i="6" s="1"/>
  <c r="D1525" i="1" s="1"/>
  <c r="D130" i="6"/>
  <c r="F130" i="6" s="1"/>
  <c r="D129" i="6"/>
  <c r="C1525" i="1" s="1"/>
  <c r="F128" i="6"/>
  <c r="F127" i="6"/>
  <c r="F126" i="6"/>
  <c r="F125" i="6"/>
  <c r="F124" i="6"/>
  <c r="F123" i="6"/>
  <c r="E122" i="6"/>
  <c r="D1518" i="1" s="1"/>
  <c r="D122" i="6"/>
  <c r="F121" i="6"/>
  <c r="F120" i="6"/>
  <c r="F119" i="6"/>
  <c r="E118" i="6"/>
  <c r="F118" i="6" s="1"/>
  <c r="D118" i="6"/>
  <c r="F117" i="6"/>
  <c r="F116" i="6"/>
  <c r="E115" i="6"/>
  <c r="D1511" i="1" s="1"/>
  <c r="H1511" i="1" s="1"/>
  <c r="D115" i="6"/>
  <c r="D114" i="6" s="1"/>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F90" i="6"/>
  <c r="E90" i="6"/>
  <c r="D90"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1446" i="1" s="1"/>
  <c r="D50" i="6"/>
  <c r="F49" i="6"/>
  <c r="F48" i="6"/>
  <c r="F47" i="6"/>
  <c r="F46" i="6"/>
  <c r="F45" i="6"/>
  <c r="F44" i="6"/>
  <c r="E43" i="6"/>
  <c r="D1439" i="1" s="1"/>
  <c r="D43" i="6"/>
  <c r="F42" i="6"/>
  <c r="F41" i="6"/>
  <c r="F40" i="6"/>
  <c r="E39" i="6"/>
  <c r="D39" i="6"/>
  <c r="F38" i="6"/>
  <c r="F37" i="6"/>
  <c r="E36" i="6"/>
  <c r="D36" i="6"/>
  <c r="F36" i="6" s="1"/>
  <c r="F34" i="6"/>
  <c r="F33" i="6"/>
  <c r="F32" i="6"/>
  <c r="F31" i="6"/>
  <c r="F30" i="6"/>
  <c r="F29" i="6"/>
  <c r="E28" i="6"/>
  <c r="D1424" i="1" s="1"/>
  <c r="H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1401"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G1260" i="1" s="1"/>
  <c r="D256" i="5"/>
  <c r="D255" i="5"/>
  <c r="F255" i="5" s="1"/>
  <c r="F254" i="5"/>
  <c r="F253" i="5"/>
  <c r="E252" i="5"/>
  <c r="D1256" i="1" s="1"/>
  <c r="G1256" i="1" s="1"/>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E147" i="5"/>
  <c r="D1152" i="1" s="1"/>
  <c r="F146" i="5"/>
  <c r="F145" i="5"/>
  <c r="F144" i="5"/>
  <c r="F143"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D82" i="5"/>
  <c r="F81" i="5"/>
  <c r="F80" i="5"/>
  <c r="F79" i="5"/>
  <c r="F78" i="5"/>
  <c r="F77" i="5"/>
  <c r="E76" i="5"/>
  <c r="D76" i="5"/>
  <c r="D70" i="5" s="1"/>
  <c r="F75" i="5"/>
  <c r="F74" i="5"/>
  <c r="F73" i="5"/>
  <c r="F72" i="5"/>
  <c r="E71" i="5"/>
  <c r="D71"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018" i="1" s="1"/>
  <c r="G1018" i="1" s="1"/>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D621" i="4"/>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D584" i="4"/>
  <c r="F583" i="4"/>
  <c r="F582" i="4"/>
  <c r="E581" i="4"/>
  <c r="D581" i="4"/>
  <c r="F580" i="4"/>
  <c r="F579" i="4"/>
  <c r="F578" i="4"/>
  <c r="E578" i="4"/>
  <c r="D572" i="1" s="1"/>
  <c r="H572" i="1"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4" i="4"/>
  <c r="F543" i="4"/>
  <c r="F542" i="4"/>
  <c r="E542" i="4"/>
  <c r="D536" i="1" s="1"/>
  <c r="G536" i="1" s="1"/>
  <c r="D542" i="4"/>
  <c r="F541" i="4"/>
  <c r="F540" i="4"/>
  <c r="F539" i="4"/>
  <c r="F538" i="4"/>
  <c r="E537" i="4"/>
  <c r="D537" i="4"/>
  <c r="F534" i="4"/>
  <c r="F533" i="4"/>
  <c r="E532" i="4"/>
  <c r="D532" i="4"/>
  <c r="F531" i="4"/>
  <c r="F530" i="4"/>
  <c r="E529" i="4"/>
  <c r="D523" i="1" s="1"/>
  <c r="D529" i="4"/>
  <c r="F528" i="4"/>
  <c r="F527" i="4"/>
  <c r="F526" i="4"/>
  <c r="E526" i="4"/>
  <c r="D520" i="1" s="1"/>
  <c r="D526" i="4"/>
  <c r="F525" i="4"/>
  <c r="F524" i="4"/>
  <c r="F523" i="4"/>
  <c r="E523" i="4"/>
  <c r="D523" i="4"/>
  <c r="E522" i="4"/>
  <c r="D516" i="1" s="1"/>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D485" i="1" s="1"/>
  <c r="D491" i="4"/>
  <c r="F490" i="4"/>
  <c r="F489" i="4"/>
  <c r="F488" i="4"/>
  <c r="E488" i="4"/>
  <c r="D482" i="1" s="1"/>
  <c r="D488" i="4"/>
  <c r="F487" i="4"/>
  <c r="F486" i="4"/>
  <c r="F485" i="4"/>
  <c r="E485" i="4"/>
  <c r="D485" i="4"/>
  <c r="F484" i="4"/>
  <c r="F483" i="4"/>
  <c r="F482" i="4"/>
  <c r="F481" i="4"/>
  <c r="F480" i="4"/>
  <c r="E480" i="4"/>
  <c r="E479" i="4" s="1"/>
  <c r="D473" i="1" s="1"/>
  <c r="D480" i="4"/>
  <c r="D479" i="4"/>
  <c r="F478" i="4"/>
  <c r="F477" i="4"/>
  <c r="F476" i="4"/>
  <c r="E476" i="4"/>
  <c r="D476" i="4"/>
  <c r="F475" i="4"/>
  <c r="F474" i="4"/>
  <c r="F473" i="4"/>
  <c r="E473" i="4"/>
  <c r="D473" i="4"/>
  <c r="F472" i="4"/>
  <c r="F471" i="4"/>
  <c r="E470" i="4"/>
  <c r="D470" i="4"/>
  <c r="F469" i="4"/>
  <c r="F468" i="4"/>
  <c r="E467" i="4"/>
  <c r="E466" i="4" s="1"/>
  <c r="D460"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E648" i="4" s="1"/>
  <c r="D642" i="1" s="1"/>
  <c r="D427" i="4"/>
  <c r="E426" i="4"/>
  <c r="D426" i="4"/>
  <c r="F421" i="4"/>
  <c r="F420" i="4"/>
  <c r="F419" i="4"/>
  <c r="F416" i="4"/>
  <c r="F415" i="4"/>
  <c r="F414" i="4"/>
  <c r="F413" i="4"/>
  <c r="E412" i="4"/>
  <c r="D412" i="4"/>
  <c r="F411" i="4"/>
  <c r="E410" i="4"/>
  <c r="D410" i="4"/>
  <c r="F409" i="4"/>
  <c r="F408" i="4"/>
  <c r="F407" i="4"/>
  <c r="E407" i="4"/>
  <c r="D407" i="4"/>
  <c r="D406" i="4"/>
  <c r="F405" i="4"/>
  <c r="F404" i="4"/>
  <c r="F403" i="4"/>
  <c r="F402" i="4"/>
  <c r="E401" i="4"/>
  <c r="D401" i="4"/>
  <c r="F400" i="4"/>
  <c r="F399" i="4"/>
  <c r="E398" i="4"/>
  <c r="D398" i="4"/>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5" i="4"/>
  <c r="F364" i="4"/>
  <c r="F363" i="4"/>
  <c r="F362" i="4"/>
  <c r="E362" i="4"/>
  <c r="D362" i="4"/>
  <c r="E361" i="4"/>
  <c r="F359" i="4"/>
  <c r="E358" i="4"/>
  <c r="D358" i="4"/>
  <c r="F357" i="4"/>
  <c r="F356" i="4"/>
  <c r="F355" i="4"/>
  <c r="E355" i="4"/>
  <c r="E354" i="4" s="1"/>
  <c r="D355" i="4"/>
  <c r="D354" i="4"/>
  <c r="F353" i="4"/>
  <c r="F352" i="4"/>
  <c r="F351" i="4"/>
  <c r="F350" i="4"/>
  <c r="E349" i="4"/>
  <c r="D349" i="4"/>
  <c r="F348" i="4"/>
  <c r="F347"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D321" i="4"/>
  <c r="F320" i="4"/>
  <c r="F319" i="4"/>
  <c r="F318" i="4"/>
  <c r="F317" i="4"/>
  <c r="F316" i="4"/>
  <c r="F315" i="4"/>
  <c r="E314" i="4"/>
  <c r="D314" i="4"/>
  <c r="F313" i="4"/>
  <c r="F312" i="4"/>
  <c r="F311" i="4"/>
  <c r="E310" i="4"/>
  <c r="F310" i="4" s="1"/>
  <c r="D310" i="4"/>
  <c r="E309" i="4"/>
  <c r="D304" i="1" s="1"/>
  <c r="F306" i="4"/>
  <c r="F305" i="4"/>
  <c r="F304" i="4"/>
  <c r="F303" i="4"/>
  <c r="F302" i="4"/>
  <c r="F298" i="4"/>
  <c r="E298" i="4"/>
  <c r="D298"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F278" i="4" s="1"/>
  <c r="D278" i="4"/>
  <c r="F277" i="4"/>
  <c r="F276" i="4"/>
  <c r="F275" i="4"/>
  <c r="E274" i="4"/>
  <c r="D270" i="1" s="1"/>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38" i="1" s="1"/>
  <c r="H238" i="1" s="1"/>
  <c r="D242" i="4"/>
  <c r="F241" i="4"/>
  <c r="F240" i="4"/>
  <c r="F239" i="4"/>
  <c r="F238" i="4"/>
  <c r="E237" i="4"/>
  <c r="D233" i="1" s="1"/>
  <c r="H233" i="1" s="1"/>
  <c r="D237" i="4"/>
  <c r="F237" i="4" s="1"/>
  <c r="F236" i="4"/>
  <c r="F235" i="4"/>
  <c r="F234" i="4"/>
  <c r="E234" i="4"/>
  <c r="D234" i="4"/>
  <c r="F233" i="4"/>
  <c r="F232" i="4"/>
  <c r="F231" i="4"/>
  <c r="E231" i="4"/>
  <c r="D231" i="4"/>
  <c r="F229" i="4"/>
  <c r="F228" i="4"/>
  <c r="F227" i="4"/>
  <c r="F226" i="4"/>
  <c r="E225" i="4"/>
  <c r="D221" i="1" s="1"/>
  <c r="H221" i="1" s="1"/>
  <c r="D225" i="4"/>
  <c r="F225" i="4" s="1"/>
  <c r="F224" i="4"/>
  <c r="F223" i="4"/>
  <c r="F222" i="4"/>
  <c r="E222" i="4"/>
  <c r="E221" i="4" s="1"/>
  <c r="D217" i="1" s="1"/>
  <c r="D222"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D140" i="4" s="1"/>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08" i="1" s="1"/>
  <c r="H108"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E74" i="4"/>
  <c r="F74" i="4" s="1"/>
  <c r="D74" i="4"/>
  <c r="F73" i="4"/>
  <c r="F72" i="4"/>
  <c r="F71" i="4"/>
  <c r="E71" i="4"/>
  <c r="D71" i="4"/>
  <c r="F70" i="4"/>
  <c r="F69" i="4"/>
  <c r="E68" i="4"/>
  <c r="D64" i="1" s="1"/>
  <c r="H64" i="1" s="1"/>
  <c r="D68" i="4"/>
  <c r="F67" i="4"/>
  <c r="F66" i="4"/>
  <c r="F65" i="4"/>
  <c r="F64" i="4"/>
  <c r="E64" i="4"/>
  <c r="D64" i="4"/>
  <c r="F63" i="4"/>
  <c r="F62" i="4"/>
  <c r="E61" i="4"/>
  <c r="D57" i="1" s="1"/>
  <c r="H57" i="1" s="1"/>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5" i="1" s="1"/>
  <c r="H25" i="1" s="1"/>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G1684" i="1" s="1"/>
  <c r="C1683" i="1"/>
  <c r="H1683" i="1" s="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C1671" i="1"/>
  <c r="H1671" i="1" s="1"/>
  <c r="C1670" i="1"/>
  <c r="H1670" i="1" s="1"/>
  <c r="H1668" i="1"/>
  <c r="C1668" i="1"/>
  <c r="G1668" i="1" s="1"/>
  <c r="H1667" i="1"/>
  <c r="G1667" i="1"/>
  <c r="C1667" i="1"/>
  <c r="G1666" i="1"/>
  <c r="C1666" i="1"/>
  <c r="H1666" i="1" s="1"/>
  <c r="C1665" i="1"/>
  <c r="H1664" i="1"/>
  <c r="H1663" i="1"/>
  <c r="G1663" i="1"/>
  <c r="C1663" i="1"/>
  <c r="C1662" i="1"/>
  <c r="H1662" i="1" s="1"/>
  <c r="C1661" i="1"/>
  <c r="H1660" i="1"/>
  <c r="C1660" i="1"/>
  <c r="G1660" i="1" s="1"/>
  <c r="H1659" i="1"/>
  <c r="G1659" i="1"/>
  <c r="C1659" i="1"/>
  <c r="C1658" i="1"/>
  <c r="H1658" i="1" s="1"/>
  <c r="C1657" i="1"/>
  <c r="H1656" i="1"/>
  <c r="C1656" i="1"/>
  <c r="G1656" i="1" s="1"/>
  <c r="H1655" i="1"/>
  <c r="G1655" i="1"/>
  <c r="C1655" i="1"/>
  <c r="C1654" i="1"/>
  <c r="H1654" i="1" s="1"/>
  <c r="C1653" i="1"/>
  <c r="H1652" i="1"/>
  <c r="C1652" i="1"/>
  <c r="G1652" i="1" s="1"/>
  <c r="H1651" i="1"/>
  <c r="G1651" i="1"/>
  <c r="C1651" i="1"/>
  <c r="C1650" i="1"/>
  <c r="H1650" i="1" s="1"/>
  <c r="C1649" i="1"/>
  <c r="H1648" i="1"/>
  <c r="C1648" i="1"/>
  <c r="G1648" i="1" s="1"/>
  <c r="H1647" i="1"/>
  <c r="G1647" i="1"/>
  <c r="C1647" i="1"/>
  <c r="C1646" i="1"/>
  <c r="H1646" i="1" s="1"/>
  <c r="C1645" i="1"/>
  <c r="H1644" i="1"/>
  <c r="H1643" i="1"/>
  <c r="G1643" i="1"/>
  <c r="C1643" i="1"/>
  <c r="G1642" i="1"/>
  <c r="C1642" i="1"/>
  <c r="H1642" i="1" s="1"/>
  <c r="C1641" i="1"/>
  <c r="H1640" i="1"/>
  <c r="C1640" i="1"/>
  <c r="G1640" i="1" s="1"/>
  <c r="H1639" i="1"/>
  <c r="G1639" i="1"/>
  <c r="C1639" i="1"/>
  <c r="G1638" i="1"/>
  <c r="C1638" i="1"/>
  <c r="H1638" i="1" s="1"/>
  <c r="G1637" i="1"/>
  <c r="C1637" i="1"/>
  <c r="H1637" i="1" s="1"/>
  <c r="H1636" i="1"/>
  <c r="C1636" i="1"/>
  <c r="G1636" i="1" s="1"/>
  <c r="H1635" i="1"/>
  <c r="G1635" i="1"/>
  <c r="C1635" i="1"/>
  <c r="H1634" i="1"/>
  <c r="G1634" i="1"/>
  <c r="C1634" i="1"/>
  <c r="G1633" i="1"/>
  <c r="C1633" i="1"/>
  <c r="H1633" i="1" s="1"/>
  <c r="H1632" i="1"/>
  <c r="C1632" i="1"/>
  <c r="G1632" i="1" s="1"/>
  <c r="H1631" i="1"/>
  <c r="G1631" i="1"/>
  <c r="C1631" i="1"/>
  <c r="C1630" i="1"/>
  <c r="H1630" i="1" s="1"/>
  <c r="G1629" i="1"/>
  <c r="C1629" i="1"/>
  <c r="H1629" i="1" s="1"/>
  <c r="C1628" i="1"/>
  <c r="G1628" i="1" s="1"/>
  <c r="H1627" i="1"/>
  <c r="G1627" i="1"/>
  <c r="C1627" i="1"/>
  <c r="H1626" i="1"/>
  <c r="G1626" i="1"/>
  <c r="C1626" i="1"/>
  <c r="C1625" i="1"/>
  <c r="H1625" i="1" s="1"/>
  <c r="H1624" i="1"/>
  <c r="C1624" i="1"/>
  <c r="G1624" i="1" s="1"/>
  <c r="H1623" i="1"/>
  <c r="G1623" i="1"/>
  <c r="C1623" i="1"/>
  <c r="C1620" i="1"/>
  <c r="G1620" i="1" s="1"/>
  <c r="H1619" i="1"/>
  <c r="G1619" i="1"/>
  <c r="C1619" i="1"/>
  <c r="C1618" i="1"/>
  <c r="G1618" i="1" s="1"/>
  <c r="C1617" i="1"/>
  <c r="H1617" i="1" s="1"/>
  <c r="H1616" i="1"/>
  <c r="C1616" i="1"/>
  <c r="G1616" i="1" s="1"/>
  <c r="H1615" i="1"/>
  <c r="G1615" i="1"/>
  <c r="C1615" i="1"/>
  <c r="C1614" i="1"/>
  <c r="H1614" i="1" s="1"/>
  <c r="G1613" i="1"/>
  <c r="C1613" i="1"/>
  <c r="H1613" i="1" s="1"/>
  <c r="C1612" i="1"/>
  <c r="G1612" i="1" s="1"/>
  <c r="C1611" i="1"/>
  <c r="H1611" i="1" s="1"/>
  <c r="H1610" i="1"/>
  <c r="G1610" i="1"/>
  <c r="C1610" i="1"/>
  <c r="C1609" i="1"/>
  <c r="H1609" i="1" s="1"/>
  <c r="H1608" i="1"/>
  <c r="C1608" i="1"/>
  <c r="G1608" i="1" s="1"/>
  <c r="H1607" i="1"/>
  <c r="G1607" i="1"/>
  <c r="C1607" i="1"/>
  <c r="C1606" i="1"/>
  <c r="H1606" i="1" s="1"/>
  <c r="C1605" i="1"/>
  <c r="H1605" i="1" s="1"/>
  <c r="H1603" i="1"/>
  <c r="G1603" i="1"/>
  <c r="C1603" i="1"/>
  <c r="C1601" i="1"/>
  <c r="H1600" i="1"/>
  <c r="C1600" i="1"/>
  <c r="G1600" i="1" s="1"/>
  <c r="H1599" i="1"/>
  <c r="G1599" i="1"/>
  <c r="C1599" i="1"/>
  <c r="C1598" i="1"/>
  <c r="H1598" i="1" s="1"/>
  <c r="G1597" i="1"/>
  <c r="C1597" i="1"/>
  <c r="H1597" i="1" s="1"/>
  <c r="C1596" i="1"/>
  <c r="G1596" i="1" s="1"/>
  <c r="H1595" i="1"/>
  <c r="G1595" i="1"/>
  <c r="C1595" i="1"/>
  <c r="H1594" i="1"/>
  <c r="G1594" i="1"/>
  <c r="C1594" i="1"/>
  <c r="C1593" i="1"/>
  <c r="H1593" i="1" s="1"/>
  <c r="H1592" i="1"/>
  <c r="C1592" i="1"/>
  <c r="G1592" i="1" s="1"/>
  <c r="C1591" i="1"/>
  <c r="G1591" i="1" s="1"/>
  <c r="G1590" i="1"/>
  <c r="C1590" i="1"/>
  <c r="H1590" i="1" s="1"/>
  <c r="C1589" i="1"/>
  <c r="H1589" i="1" s="1"/>
  <c r="H1588" i="1"/>
  <c r="C1588" i="1"/>
  <c r="G1588" i="1" s="1"/>
  <c r="H1587" i="1"/>
  <c r="G1587" i="1"/>
  <c r="C1587" i="1"/>
  <c r="C1586" i="1"/>
  <c r="G1586" i="1" s="1"/>
  <c r="C1585" i="1"/>
  <c r="H1585" i="1" s="1"/>
  <c r="H1584" i="1"/>
  <c r="C1584" i="1"/>
  <c r="G1584" i="1" s="1"/>
  <c r="C1583" i="1"/>
  <c r="H1583" i="1" s="1"/>
  <c r="C1582" i="1"/>
  <c r="D1581" i="1"/>
  <c r="C1581" i="1"/>
  <c r="D1580" i="1"/>
  <c r="G1580" i="1" s="1"/>
  <c r="C1580" i="1"/>
  <c r="H1579" i="1"/>
  <c r="G1579" i="1"/>
  <c r="I1579" i="1" s="1"/>
  <c r="D1579" i="1"/>
  <c r="C1579" i="1"/>
  <c r="J1579" i="1" s="1"/>
  <c r="D1578" i="1"/>
  <c r="J1578" i="1" s="1"/>
  <c r="C1578" i="1"/>
  <c r="C1577" i="1"/>
  <c r="D1576" i="1"/>
  <c r="C1576" i="1"/>
  <c r="J1575" i="1"/>
  <c r="D1575" i="1"/>
  <c r="C1575" i="1"/>
  <c r="H1574" i="1"/>
  <c r="G1574" i="1"/>
  <c r="D1574" i="1"/>
  <c r="C1574" i="1"/>
  <c r="J1574" i="1" s="1"/>
  <c r="D1573" i="1"/>
  <c r="C1573" i="1"/>
  <c r="J1573" i="1" s="1"/>
  <c r="D1572" i="1"/>
  <c r="G1572" i="1" s="1"/>
  <c r="C1572" i="1"/>
  <c r="C1571" i="1"/>
  <c r="H1570" i="1"/>
  <c r="G1570" i="1"/>
  <c r="I1570" i="1" s="1"/>
  <c r="D1570" i="1"/>
  <c r="C1570" i="1"/>
  <c r="J1570" i="1" s="1"/>
  <c r="D1569" i="1"/>
  <c r="C1569" i="1"/>
  <c r="D1568" i="1"/>
  <c r="C1568" i="1"/>
  <c r="J1567" i="1"/>
  <c r="D1567" i="1"/>
  <c r="C1567" i="1"/>
  <c r="H1566" i="1"/>
  <c r="G1566" i="1"/>
  <c r="D1566" i="1"/>
  <c r="C1566" i="1"/>
  <c r="J1566" i="1" s="1"/>
  <c r="J1565" i="1"/>
  <c r="D1565" i="1"/>
  <c r="C1565" i="1"/>
  <c r="D1564" i="1"/>
  <c r="C1564" i="1"/>
  <c r="D1563" i="1"/>
  <c r="C1563" i="1"/>
  <c r="D1562" i="1"/>
  <c r="C1562" i="1"/>
  <c r="H1561" i="1"/>
  <c r="G1561" i="1"/>
  <c r="D1561" i="1"/>
  <c r="C1561" i="1"/>
  <c r="J1561" i="1" s="1"/>
  <c r="D1560" i="1"/>
  <c r="C1560" i="1"/>
  <c r="D1559" i="1"/>
  <c r="C1559" i="1"/>
  <c r="D1558" i="1"/>
  <c r="C1558" i="1"/>
  <c r="H1557" i="1"/>
  <c r="D1557" i="1"/>
  <c r="G1557" i="1" s="1"/>
  <c r="I1557" i="1" s="1"/>
  <c r="C1557" i="1"/>
  <c r="J1557" i="1" s="1"/>
  <c r="C1556" i="1"/>
  <c r="C1555" i="1"/>
  <c r="D1554" i="1"/>
  <c r="J1554" i="1" s="1"/>
  <c r="C1554" i="1"/>
  <c r="H1553" i="1"/>
  <c r="G1553" i="1"/>
  <c r="I1553" i="1" s="1"/>
  <c r="D1553" i="1"/>
  <c r="C1553" i="1"/>
  <c r="J1553" i="1" s="1"/>
  <c r="G1552" i="1"/>
  <c r="I1552" i="1" s="1"/>
  <c r="D1552" i="1"/>
  <c r="C1552" i="1"/>
  <c r="H1552" i="1" s="1"/>
  <c r="H1551" i="1"/>
  <c r="D1551" i="1"/>
  <c r="C1551" i="1"/>
  <c r="J1550" i="1"/>
  <c r="G1550" i="1"/>
  <c r="I1550" i="1" s="1"/>
  <c r="D1550" i="1"/>
  <c r="C1550" i="1"/>
  <c r="H1550" i="1" s="1"/>
  <c r="H1549" i="1"/>
  <c r="G1549" i="1"/>
  <c r="I1549" i="1" s="1"/>
  <c r="D1549" i="1"/>
  <c r="C1549" i="1"/>
  <c r="J1549" i="1" s="1"/>
  <c r="J1548" i="1"/>
  <c r="D1548" i="1"/>
  <c r="C1548" i="1"/>
  <c r="H1547" i="1"/>
  <c r="G1547" i="1"/>
  <c r="D1547" i="1"/>
  <c r="C1547" i="1"/>
  <c r="J1547" i="1" s="1"/>
  <c r="D1546" i="1"/>
  <c r="C1546" i="1"/>
  <c r="J1545" i="1"/>
  <c r="D1545" i="1"/>
  <c r="H1545" i="1" s="1"/>
  <c r="C1545" i="1"/>
  <c r="D1544" i="1"/>
  <c r="H1544" i="1" s="1"/>
  <c r="C1544" i="1"/>
  <c r="J1543" i="1"/>
  <c r="H1543" i="1"/>
  <c r="G1543" i="1"/>
  <c r="I1543" i="1" s="1"/>
  <c r="D1543" i="1"/>
  <c r="C1543" i="1"/>
  <c r="D1542" i="1"/>
  <c r="C1542" i="1"/>
  <c r="D1541" i="1"/>
  <c r="C1541" i="1"/>
  <c r="C1540" i="1"/>
  <c r="C1539" i="1"/>
  <c r="D1536" i="1"/>
  <c r="H1536" i="1" s="1"/>
  <c r="C1536" i="1"/>
  <c r="H1535" i="1"/>
  <c r="G1535" i="1"/>
  <c r="D1535" i="1"/>
  <c r="C1535" i="1"/>
  <c r="D1534" i="1"/>
  <c r="H1534" i="1" s="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G1524" i="1"/>
  <c r="D1524" i="1"/>
  <c r="H1524" i="1" s="1"/>
  <c r="C1524" i="1"/>
  <c r="D1523" i="1"/>
  <c r="H1523" i="1" s="1"/>
  <c r="C1523" i="1"/>
  <c r="G1522" i="1"/>
  <c r="D1522" i="1"/>
  <c r="H1522" i="1" s="1"/>
  <c r="C1522" i="1"/>
  <c r="D1521" i="1"/>
  <c r="H1521" i="1" s="1"/>
  <c r="C1521" i="1"/>
  <c r="G1520" i="1"/>
  <c r="D1520" i="1"/>
  <c r="H1520" i="1" s="1"/>
  <c r="C1520" i="1"/>
  <c r="D1519" i="1"/>
  <c r="H1519" i="1" s="1"/>
  <c r="C1519" i="1"/>
  <c r="C1518" i="1"/>
  <c r="D1517" i="1"/>
  <c r="H1517" i="1" s="1"/>
  <c r="C1517" i="1"/>
  <c r="G1516" i="1"/>
  <c r="D1516" i="1"/>
  <c r="H1516" i="1" s="1"/>
  <c r="C1516" i="1"/>
  <c r="D1515" i="1"/>
  <c r="H1515" i="1" s="1"/>
  <c r="C1515" i="1"/>
  <c r="C1514" i="1"/>
  <c r="D1513" i="1"/>
  <c r="H1513" i="1" s="1"/>
  <c r="C1513" i="1"/>
  <c r="G1512" i="1"/>
  <c r="D1512" i="1"/>
  <c r="H1512" i="1" s="1"/>
  <c r="C1512" i="1"/>
  <c r="C1511" i="1"/>
  <c r="C1510" i="1"/>
  <c r="D1509" i="1"/>
  <c r="H1509" i="1" s="1"/>
  <c r="C1509" i="1"/>
  <c r="G1508" i="1"/>
  <c r="D1508" i="1"/>
  <c r="H1508" i="1" s="1"/>
  <c r="C1508" i="1"/>
  <c r="D1507" i="1"/>
  <c r="H1507" i="1" s="1"/>
  <c r="C1507" i="1"/>
  <c r="G1506" i="1"/>
  <c r="D1506" i="1"/>
  <c r="H1506" i="1" s="1"/>
  <c r="C1506" i="1"/>
  <c r="D1505" i="1"/>
  <c r="H1505" i="1" s="1"/>
  <c r="C1505" i="1"/>
  <c r="D1504" i="1"/>
  <c r="H1504" i="1" s="1"/>
  <c r="C1504" i="1"/>
  <c r="D1502" i="1"/>
  <c r="H1502" i="1" s="1"/>
  <c r="C1502" i="1"/>
  <c r="G1501" i="1"/>
  <c r="D1501" i="1"/>
  <c r="H1501" i="1" s="1"/>
  <c r="C1501" i="1"/>
  <c r="G1500" i="1"/>
  <c r="D1500" i="1"/>
  <c r="H1500" i="1" s="1"/>
  <c r="C1500" i="1"/>
  <c r="D1499" i="1"/>
  <c r="C1499" i="1"/>
  <c r="D1498" i="1"/>
  <c r="H1498" i="1" s="1"/>
  <c r="C1498" i="1"/>
  <c r="G1497" i="1"/>
  <c r="D1497" i="1"/>
  <c r="H1497" i="1" s="1"/>
  <c r="C1497" i="1"/>
  <c r="G1496" i="1"/>
  <c r="D1496" i="1"/>
  <c r="H1496" i="1" s="1"/>
  <c r="C1496" i="1"/>
  <c r="D1495" i="1"/>
  <c r="C1495" i="1"/>
  <c r="D1494" i="1"/>
  <c r="H1494" i="1" s="1"/>
  <c r="C1494" i="1"/>
  <c r="G1493" i="1"/>
  <c r="D1493" i="1"/>
  <c r="H1493" i="1" s="1"/>
  <c r="C1493" i="1"/>
  <c r="D1492" i="1"/>
  <c r="H1492" i="1" s="1"/>
  <c r="C1492" i="1"/>
  <c r="D1491" i="1"/>
  <c r="C1491" i="1"/>
  <c r="D1490" i="1"/>
  <c r="H1490" i="1" s="1"/>
  <c r="C1490" i="1"/>
  <c r="G1489" i="1"/>
  <c r="D1489" i="1"/>
  <c r="H1489" i="1" s="1"/>
  <c r="C1489" i="1"/>
  <c r="G1488" i="1"/>
  <c r="D1488" i="1"/>
  <c r="H1488" i="1" s="1"/>
  <c r="C1488" i="1"/>
  <c r="D1487" i="1"/>
  <c r="C1487" i="1"/>
  <c r="D1486" i="1"/>
  <c r="H1486" i="1" s="1"/>
  <c r="C1486" i="1"/>
  <c r="D1484" i="1"/>
  <c r="C1484" i="1"/>
  <c r="D1483" i="1"/>
  <c r="G1483" i="1" s="1"/>
  <c r="C1483" i="1"/>
  <c r="D1482" i="1"/>
  <c r="G1482" i="1" s="1"/>
  <c r="C1482" i="1"/>
  <c r="D1481" i="1"/>
  <c r="G1481" i="1" s="1"/>
  <c r="C1481" i="1"/>
  <c r="D1480" i="1"/>
  <c r="C1480" i="1"/>
  <c r="D1479" i="1"/>
  <c r="G1479" i="1" s="1"/>
  <c r="C1479" i="1"/>
  <c r="C1478" i="1"/>
  <c r="D1477" i="1"/>
  <c r="G1477" i="1" s="1"/>
  <c r="C1477" i="1"/>
  <c r="D1476" i="1"/>
  <c r="C1476" i="1"/>
  <c r="D1475" i="1"/>
  <c r="G1475" i="1" s="1"/>
  <c r="C1475" i="1"/>
  <c r="H1474" i="1"/>
  <c r="D1474" i="1"/>
  <c r="G1474" i="1" s="1"/>
  <c r="C1474" i="1"/>
  <c r="D1473" i="1"/>
  <c r="G1473" i="1" s="1"/>
  <c r="C1473" i="1"/>
  <c r="D1472" i="1"/>
  <c r="C1472" i="1"/>
  <c r="D1471" i="1"/>
  <c r="G1471" i="1" s="1"/>
  <c r="C1471" i="1"/>
  <c r="D1470" i="1"/>
  <c r="G1470" i="1" s="1"/>
  <c r="C1470" i="1"/>
  <c r="D1469" i="1"/>
  <c r="G1469" i="1" s="1"/>
  <c r="C1469" i="1"/>
  <c r="D1468" i="1"/>
  <c r="C1468" i="1"/>
  <c r="D1467" i="1"/>
  <c r="G1467" i="1" s="1"/>
  <c r="C1467" i="1"/>
  <c r="H1466" i="1"/>
  <c r="D1466" i="1"/>
  <c r="G1466" i="1" s="1"/>
  <c r="C1466" i="1"/>
  <c r="D1465" i="1"/>
  <c r="G1465" i="1" s="1"/>
  <c r="C1465" i="1"/>
  <c r="D1464" i="1"/>
  <c r="C1464" i="1"/>
  <c r="D1463" i="1"/>
  <c r="G1463" i="1" s="1"/>
  <c r="C1463" i="1"/>
  <c r="H1462" i="1"/>
  <c r="D1462" i="1"/>
  <c r="G1462" i="1" s="1"/>
  <c r="C1462" i="1"/>
  <c r="D1461" i="1"/>
  <c r="G1461" i="1" s="1"/>
  <c r="C1461" i="1"/>
  <c r="D1460" i="1"/>
  <c r="C1460" i="1"/>
  <c r="D1459" i="1"/>
  <c r="G1459" i="1" s="1"/>
  <c r="C1459" i="1"/>
  <c r="H1458" i="1"/>
  <c r="D1458" i="1"/>
  <c r="G1458" i="1" s="1"/>
  <c r="C1458" i="1"/>
  <c r="D1457" i="1"/>
  <c r="D1456" i="1"/>
  <c r="H1456" i="1" s="1"/>
  <c r="C1456" i="1"/>
  <c r="H1455" i="1"/>
  <c r="G1455" i="1"/>
  <c r="D1455" i="1"/>
  <c r="C1455" i="1"/>
  <c r="H1454" i="1"/>
  <c r="G1454" i="1"/>
  <c r="D1454" i="1"/>
  <c r="C1454" i="1"/>
  <c r="H1453" i="1"/>
  <c r="G1453" i="1"/>
  <c r="D1453" i="1"/>
  <c r="C1453" i="1"/>
  <c r="H1452" i="1"/>
  <c r="G1452" i="1"/>
  <c r="D1452" i="1"/>
  <c r="C1452" i="1"/>
  <c r="D1451" i="1"/>
  <c r="H1451" i="1" s="1"/>
  <c r="C1451" i="1"/>
  <c r="D1450" i="1"/>
  <c r="H1450" i="1" s="1"/>
  <c r="C1450" i="1"/>
  <c r="D1449" i="1"/>
  <c r="H1449" i="1" s="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D1435" i="1"/>
  <c r="H1434" i="1"/>
  <c r="G1434" i="1"/>
  <c r="D1434" i="1"/>
  <c r="C1434" i="1"/>
  <c r="H1433" i="1"/>
  <c r="G1433" i="1"/>
  <c r="D1433" i="1"/>
  <c r="C1433" i="1"/>
  <c r="H1432" i="1"/>
  <c r="G1432" i="1"/>
  <c r="D1432" i="1"/>
  <c r="C1432" i="1"/>
  <c r="D1430" i="1"/>
  <c r="C1430" i="1"/>
  <c r="D1429" i="1"/>
  <c r="H1429" i="1" s="1"/>
  <c r="C1429" i="1"/>
  <c r="G1428" i="1"/>
  <c r="D1428" i="1"/>
  <c r="H1428" i="1" s="1"/>
  <c r="C1428" i="1"/>
  <c r="D1427" i="1"/>
  <c r="H1427" i="1" s="1"/>
  <c r="C1427" i="1"/>
  <c r="D1426" i="1"/>
  <c r="C1426" i="1"/>
  <c r="D1425" i="1"/>
  <c r="H1425" i="1" s="1"/>
  <c r="C1425" i="1"/>
  <c r="G1424" i="1"/>
  <c r="C1424" i="1"/>
  <c r="G1423" i="1"/>
  <c r="D1423" i="1"/>
  <c r="H1423" i="1" s="1"/>
  <c r="C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D1412" i="1"/>
  <c r="H1412" i="1" s="1"/>
  <c r="C1412" i="1"/>
  <c r="G1411" i="1"/>
  <c r="D1411" i="1"/>
  <c r="H1411" i="1" s="1"/>
  <c r="C1411" i="1"/>
  <c r="D1410" i="1"/>
  <c r="C1410" i="1"/>
  <c r="D1409" i="1"/>
  <c r="D1408" i="1"/>
  <c r="G1408" i="1" s="1"/>
  <c r="C1408" i="1"/>
  <c r="D1407" i="1"/>
  <c r="C1407" i="1"/>
  <c r="H1406" i="1"/>
  <c r="D1406" i="1"/>
  <c r="G1406" i="1" s="1"/>
  <c r="C1406" i="1"/>
  <c r="D1405" i="1"/>
  <c r="G1405" i="1" s="1"/>
  <c r="C1405" i="1"/>
  <c r="H1404" i="1"/>
  <c r="D1404" i="1"/>
  <c r="G1404" i="1" s="1"/>
  <c r="C1404" i="1"/>
  <c r="D1403" i="1"/>
  <c r="C1403" i="1"/>
  <c r="C1402" i="1"/>
  <c r="H1400" i="1"/>
  <c r="G1400" i="1"/>
  <c r="D1400" i="1"/>
  <c r="C1400" i="1"/>
  <c r="G1399" i="1"/>
  <c r="D1399" i="1"/>
  <c r="H1399" i="1" s="1"/>
  <c r="C1399" i="1"/>
  <c r="H1398" i="1"/>
  <c r="G1398" i="1"/>
  <c r="D1398" i="1"/>
  <c r="C1398" i="1"/>
  <c r="H1397" i="1"/>
  <c r="G1397" i="1"/>
  <c r="D1397" i="1"/>
  <c r="C1397" i="1"/>
  <c r="G1396" i="1"/>
  <c r="D1396" i="1"/>
  <c r="H1396" i="1" s="1"/>
  <c r="C1396" i="1"/>
  <c r="H1395" i="1"/>
  <c r="G1395" i="1"/>
  <c r="D1395" i="1"/>
  <c r="C1395" i="1"/>
  <c r="D1394" i="1"/>
  <c r="G1394" i="1" s="1"/>
  <c r="C1394" i="1"/>
  <c r="H1393" i="1"/>
  <c r="G1393" i="1"/>
  <c r="D1393" i="1"/>
  <c r="C1393" i="1"/>
  <c r="H1392" i="1"/>
  <c r="G1392" i="1"/>
  <c r="D1392" i="1"/>
  <c r="C1392" i="1"/>
  <c r="H1391" i="1"/>
  <c r="G1391" i="1"/>
  <c r="D1391" i="1"/>
  <c r="C1391" i="1"/>
  <c r="G1390" i="1"/>
  <c r="D1390" i="1"/>
  <c r="H1390" i="1" s="1"/>
  <c r="C1390" i="1"/>
  <c r="D1389" i="1"/>
  <c r="C1389" i="1"/>
  <c r="H1389" i="1" s="1"/>
  <c r="D1388" i="1"/>
  <c r="C1388" i="1"/>
  <c r="H1387" i="1"/>
  <c r="D1387" i="1"/>
  <c r="C1387" i="1"/>
  <c r="G1387" i="1" s="1"/>
  <c r="D1386" i="1"/>
  <c r="H1386" i="1" s="1"/>
  <c r="C1386" i="1"/>
  <c r="D1385" i="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D1371" i="1"/>
  <c r="G1371" i="1" s="1"/>
  <c r="C1371" i="1"/>
  <c r="G1370" i="1"/>
  <c r="D1370" i="1"/>
  <c r="H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D1308" i="1"/>
  <c r="G1308" i="1" s="1"/>
  <c r="C1308" i="1"/>
  <c r="H1307" i="1"/>
  <c r="G1307" i="1"/>
  <c r="D1307" i="1"/>
  <c r="C1307" i="1"/>
  <c r="H1306" i="1"/>
  <c r="D1306" i="1"/>
  <c r="G1306" i="1" s="1"/>
  <c r="C1306" i="1"/>
  <c r="H1305" i="1"/>
  <c r="D1305" i="1"/>
  <c r="C1305" i="1"/>
  <c r="G1305" i="1" s="1"/>
  <c r="H1304" i="1"/>
  <c r="G1304" i="1"/>
  <c r="D1304" i="1"/>
  <c r="C1304" i="1"/>
  <c r="H1303" i="1"/>
  <c r="G1303" i="1"/>
  <c r="D1303" i="1"/>
  <c r="C1303" i="1"/>
  <c r="D1302" i="1"/>
  <c r="H1302" i="1" s="1"/>
  <c r="C1302" i="1"/>
  <c r="D1301" i="1"/>
  <c r="G1299" i="1"/>
  <c r="D1299" i="1"/>
  <c r="H1299" i="1" s="1"/>
  <c r="C1299" i="1"/>
  <c r="D1298" i="1"/>
  <c r="H1298" i="1" s="1"/>
  <c r="C1298" i="1"/>
  <c r="D1297" i="1"/>
  <c r="C1297" i="1"/>
  <c r="G1296" i="1"/>
  <c r="D1296" i="1"/>
  <c r="H1296" i="1" s="1"/>
  <c r="C1296" i="1"/>
  <c r="D1295" i="1"/>
  <c r="D1294" i="1"/>
  <c r="C1294" i="1"/>
  <c r="H1293" i="1"/>
  <c r="D1293" i="1"/>
  <c r="G1293" i="1" s="1"/>
  <c r="C1293" i="1"/>
  <c r="H1292" i="1"/>
  <c r="D1292" i="1"/>
  <c r="G1292" i="1" s="1"/>
  <c r="C1292" i="1"/>
  <c r="D1291" i="1"/>
  <c r="G1291" i="1" s="1"/>
  <c r="C1291" i="1"/>
  <c r="D1290" i="1"/>
  <c r="C1290" i="1"/>
  <c r="H1289" i="1"/>
  <c r="D1289" i="1"/>
  <c r="G1289" i="1" s="1"/>
  <c r="C1289" i="1"/>
  <c r="D1288" i="1"/>
  <c r="G1288" i="1" s="1"/>
  <c r="C1288" i="1"/>
  <c r="H1287" i="1"/>
  <c r="D1287" i="1"/>
  <c r="G1287" i="1" s="1"/>
  <c r="C1287" i="1"/>
  <c r="D1286" i="1"/>
  <c r="C1286" i="1"/>
  <c r="H1285" i="1"/>
  <c r="D1285" i="1"/>
  <c r="G1285" i="1" s="1"/>
  <c r="C1285" i="1"/>
  <c r="H1284" i="1"/>
  <c r="D1284" i="1"/>
  <c r="G1284" i="1" s="1"/>
  <c r="C1284" i="1"/>
  <c r="D1283" i="1"/>
  <c r="G1283" i="1" s="1"/>
  <c r="C1283" i="1"/>
  <c r="D1282" i="1"/>
  <c r="C1282" i="1"/>
  <c r="D1281" i="1"/>
  <c r="H1280" i="1"/>
  <c r="G1280" i="1"/>
  <c r="D1280" i="1"/>
  <c r="C1280" i="1"/>
  <c r="G1279" i="1"/>
  <c r="D1279" i="1"/>
  <c r="H1279" i="1" s="1"/>
  <c r="C1279" i="1"/>
  <c r="H1277" i="1"/>
  <c r="D1277" i="1"/>
  <c r="G1277" i="1" s="1"/>
  <c r="C1277" i="1"/>
  <c r="D1276" i="1"/>
  <c r="G1276" i="1" s="1"/>
  <c r="C1276" i="1"/>
  <c r="D1275" i="1"/>
  <c r="G1275" i="1" s="1"/>
  <c r="C1275" i="1"/>
  <c r="D1274" i="1"/>
  <c r="G1274" i="1" s="1"/>
  <c r="C1274" i="1"/>
  <c r="H1273" i="1"/>
  <c r="D1273" i="1"/>
  <c r="G1273" i="1" s="1"/>
  <c r="C1273" i="1"/>
  <c r="D1272" i="1"/>
  <c r="G1272" i="1" s="1"/>
  <c r="C1272" i="1"/>
  <c r="D1271" i="1"/>
  <c r="G1271" i="1" s="1"/>
  <c r="C1271" i="1"/>
  <c r="D1270" i="1"/>
  <c r="G1270" i="1" s="1"/>
  <c r="C1270" i="1"/>
  <c r="H1269" i="1"/>
  <c r="D1269" i="1"/>
  <c r="G1269" i="1" s="1"/>
  <c r="C1269" i="1"/>
  <c r="D1268" i="1"/>
  <c r="G1268" i="1" s="1"/>
  <c r="C1268" i="1"/>
  <c r="D1267" i="1"/>
  <c r="G1267" i="1" s="1"/>
  <c r="C1267" i="1"/>
  <c r="D1266" i="1"/>
  <c r="G1266" i="1" s="1"/>
  <c r="C1266" i="1"/>
  <c r="D1265" i="1"/>
  <c r="G1265" i="1" s="1"/>
  <c r="C1265" i="1"/>
  <c r="C1264" i="1"/>
  <c r="D1263" i="1"/>
  <c r="G1263" i="1" s="1"/>
  <c r="C1263" i="1"/>
  <c r="D1262" i="1"/>
  <c r="G1262" i="1" s="1"/>
  <c r="C1262" i="1"/>
  <c r="D1261" i="1"/>
  <c r="G1261" i="1" s="1"/>
  <c r="C1261" i="1"/>
  <c r="C1260" i="1"/>
  <c r="C1259" i="1"/>
  <c r="D1258" i="1"/>
  <c r="G1258" i="1" s="1"/>
  <c r="C1258" i="1"/>
  <c r="D1257" i="1"/>
  <c r="G1257" i="1" s="1"/>
  <c r="C1257" i="1"/>
  <c r="C1256" i="1"/>
  <c r="G1254" i="1"/>
  <c r="D1254" i="1"/>
  <c r="H1254" i="1" s="1"/>
  <c r="C1254" i="1"/>
  <c r="D1253" i="1"/>
  <c r="H1253" i="1" s="1"/>
  <c r="C1253" i="1"/>
  <c r="C1252" i="1"/>
  <c r="D1251" i="1"/>
  <c r="C1251" i="1"/>
  <c r="G1251" i="1" s="1"/>
  <c r="D1250" i="1"/>
  <c r="H1250" i="1" s="1"/>
  <c r="C1250" i="1"/>
  <c r="D1249" i="1"/>
  <c r="H1249" i="1" s="1"/>
  <c r="C1249" i="1"/>
  <c r="D1248" i="1"/>
  <c r="C1248" i="1"/>
  <c r="G1247" i="1"/>
  <c r="D1247" i="1"/>
  <c r="H1247" i="1" s="1"/>
  <c r="C1247" i="1"/>
  <c r="D1246" i="1"/>
  <c r="H1246" i="1" s="1"/>
  <c r="C1246" i="1"/>
  <c r="D1245" i="1"/>
  <c r="H1245" i="1" s="1"/>
  <c r="C1245" i="1"/>
  <c r="D1244" i="1"/>
  <c r="C1244" i="1"/>
  <c r="G1243" i="1"/>
  <c r="D1243" i="1"/>
  <c r="H1243" i="1" s="1"/>
  <c r="C1243" i="1"/>
  <c r="D1242" i="1"/>
  <c r="H1242" i="1" s="1"/>
  <c r="C1242" i="1"/>
  <c r="G1241" i="1"/>
  <c r="D1241" i="1"/>
  <c r="H1241" i="1" s="1"/>
  <c r="C1241" i="1"/>
  <c r="D1240" i="1"/>
  <c r="C1240" i="1"/>
  <c r="G1239" i="1"/>
  <c r="D1239" i="1"/>
  <c r="H1239" i="1" s="1"/>
  <c r="C1239" i="1"/>
  <c r="G1238" i="1"/>
  <c r="D1238" i="1"/>
  <c r="H1238" i="1" s="1"/>
  <c r="C1238" i="1"/>
  <c r="D1237" i="1"/>
  <c r="H1237" i="1" s="1"/>
  <c r="C1237" i="1"/>
  <c r="D1236" i="1"/>
  <c r="C1236" i="1"/>
  <c r="G1235" i="1"/>
  <c r="D1235" i="1"/>
  <c r="H1235" i="1" s="1"/>
  <c r="C1235" i="1"/>
  <c r="D1234" i="1"/>
  <c r="H1234" i="1" s="1"/>
  <c r="C1234" i="1"/>
  <c r="D1233" i="1"/>
  <c r="H1233" i="1" s="1"/>
  <c r="C1233" i="1"/>
  <c r="D1232" i="1"/>
  <c r="C1232" i="1"/>
  <c r="G1231" i="1"/>
  <c r="D1231" i="1"/>
  <c r="H1231" i="1" s="1"/>
  <c r="C1231" i="1"/>
  <c r="D1230" i="1"/>
  <c r="H1230" i="1" s="1"/>
  <c r="C1230" i="1"/>
  <c r="D1229" i="1"/>
  <c r="H1229" i="1" s="1"/>
  <c r="C1229" i="1"/>
  <c r="D1228" i="1"/>
  <c r="C1228" i="1"/>
  <c r="G1227" i="1"/>
  <c r="D1227" i="1"/>
  <c r="H1227" i="1" s="1"/>
  <c r="C1227" i="1"/>
  <c r="D1226" i="1"/>
  <c r="H1226" i="1" s="1"/>
  <c r="C1226" i="1"/>
  <c r="G1225" i="1"/>
  <c r="D1225" i="1"/>
  <c r="H1225" i="1" s="1"/>
  <c r="C1225" i="1"/>
  <c r="D1224" i="1"/>
  <c r="C1224" i="1"/>
  <c r="G1223" i="1"/>
  <c r="D1223" i="1"/>
  <c r="H1223" i="1" s="1"/>
  <c r="C1223" i="1"/>
  <c r="G1222" i="1"/>
  <c r="D1222" i="1"/>
  <c r="H1222" i="1" s="1"/>
  <c r="C1222" i="1"/>
  <c r="D1221" i="1"/>
  <c r="H1221" i="1" s="1"/>
  <c r="C1221" i="1"/>
  <c r="D1220" i="1"/>
  <c r="C1220" i="1"/>
  <c r="G1219" i="1"/>
  <c r="D1219" i="1"/>
  <c r="H1219" i="1" s="1"/>
  <c r="C1219" i="1"/>
  <c r="D1218" i="1"/>
  <c r="H1218" i="1" s="1"/>
  <c r="C1218" i="1"/>
  <c r="D1217" i="1"/>
  <c r="H1217" i="1" s="1"/>
  <c r="C1217" i="1"/>
  <c r="D1216" i="1"/>
  <c r="C1216" i="1"/>
  <c r="D1215" i="1"/>
  <c r="D1214" i="1"/>
  <c r="G1214" i="1" s="1"/>
  <c r="C1214" i="1"/>
  <c r="D1213" i="1"/>
  <c r="C1213" i="1"/>
  <c r="H1212" i="1"/>
  <c r="D1212" i="1"/>
  <c r="G1212" i="1" s="1"/>
  <c r="C1212" i="1"/>
  <c r="D1211" i="1"/>
  <c r="G1211" i="1" s="1"/>
  <c r="C1211" i="1"/>
  <c r="H1210" i="1"/>
  <c r="D1210" i="1"/>
  <c r="G1210" i="1" s="1"/>
  <c r="C1210" i="1"/>
  <c r="D1209" i="1"/>
  <c r="C1209" i="1"/>
  <c r="H1208" i="1"/>
  <c r="D1208" i="1"/>
  <c r="G1208" i="1" s="1"/>
  <c r="C1208" i="1"/>
  <c r="D1207" i="1"/>
  <c r="H1206" i="1"/>
  <c r="G1206" i="1"/>
  <c r="D1206" i="1"/>
  <c r="C1206" i="1"/>
  <c r="H1205" i="1"/>
  <c r="G1205" i="1"/>
  <c r="D1205" i="1"/>
  <c r="C1205" i="1"/>
  <c r="H1204" i="1"/>
  <c r="G1204" i="1"/>
  <c r="D1204" i="1"/>
  <c r="C1204" i="1"/>
  <c r="D1203" i="1"/>
  <c r="H1203" i="1" s="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D1195" i="1"/>
  <c r="C1195" i="1"/>
  <c r="G1195" i="1" s="1"/>
  <c r="H1194" i="1"/>
  <c r="G1194" i="1"/>
  <c r="D1194" i="1"/>
  <c r="C1194" i="1"/>
  <c r="H1193" i="1"/>
  <c r="G1193" i="1"/>
  <c r="D1193" i="1"/>
  <c r="C1193" i="1"/>
  <c r="H1192" i="1"/>
  <c r="G1192" i="1"/>
  <c r="D1192" i="1"/>
  <c r="C1192" i="1"/>
  <c r="H1191" i="1"/>
  <c r="G1191" i="1"/>
  <c r="D1191" i="1"/>
  <c r="C1191" i="1"/>
  <c r="C1190" i="1"/>
  <c r="H1189" i="1"/>
  <c r="D1189" i="1"/>
  <c r="G1189" i="1" s="1"/>
  <c r="C1189" i="1"/>
  <c r="H1188" i="1"/>
  <c r="G1188" i="1"/>
  <c r="D1188" i="1"/>
  <c r="C1188" i="1"/>
  <c r="H1187" i="1"/>
  <c r="G1187" i="1"/>
  <c r="D1187" i="1"/>
  <c r="C1187" i="1"/>
  <c r="H1186" i="1"/>
  <c r="G1186" i="1"/>
  <c r="D1186" i="1"/>
  <c r="C1186" i="1"/>
  <c r="H1185" i="1"/>
  <c r="G1185" i="1"/>
  <c r="D1185" i="1"/>
  <c r="C1185" i="1"/>
  <c r="H1184" i="1"/>
  <c r="D1184" i="1"/>
  <c r="C1184" i="1"/>
  <c r="D1183" i="1"/>
  <c r="G1183" i="1" s="1"/>
  <c r="C1183" i="1"/>
  <c r="D1179" i="1"/>
  <c r="C1179" i="1"/>
  <c r="G1178" i="1"/>
  <c r="D1178" i="1"/>
  <c r="H1178" i="1" s="1"/>
  <c r="C1178" i="1"/>
  <c r="D1177" i="1"/>
  <c r="H1177" i="1" s="1"/>
  <c r="C1177" i="1"/>
  <c r="G1176" i="1"/>
  <c r="D1176" i="1"/>
  <c r="H1176" i="1" s="1"/>
  <c r="C1176" i="1"/>
  <c r="D1175" i="1"/>
  <c r="C1175" i="1"/>
  <c r="G1174" i="1"/>
  <c r="D1174" i="1"/>
  <c r="H1174" i="1" s="1"/>
  <c r="C1174" i="1"/>
  <c r="G1173" i="1"/>
  <c r="D1173" i="1"/>
  <c r="H1173" i="1" s="1"/>
  <c r="C1173" i="1"/>
  <c r="D1172" i="1"/>
  <c r="H1172" i="1" s="1"/>
  <c r="C1172" i="1"/>
  <c r="D1171" i="1"/>
  <c r="C1171" i="1"/>
  <c r="C1170" i="1"/>
  <c r="D1169" i="1"/>
  <c r="H1169" i="1" s="1"/>
  <c r="C1169" i="1"/>
  <c r="D1168" i="1"/>
  <c r="H1168" i="1" s="1"/>
  <c r="C1168" i="1"/>
  <c r="D1167" i="1"/>
  <c r="C1167" i="1"/>
  <c r="G1166" i="1"/>
  <c r="D1166" i="1"/>
  <c r="H1166" i="1" s="1"/>
  <c r="C1166" i="1"/>
  <c r="D1165" i="1"/>
  <c r="H1165" i="1" s="1"/>
  <c r="C1165" i="1"/>
  <c r="G1164" i="1"/>
  <c r="D1164" i="1"/>
  <c r="H1164" i="1" s="1"/>
  <c r="C1164" i="1"/>
  <c r="D1163" i="1"/>
  <c r="C1163" i="1"/>
  <c r="G1162" i="1"/>
  <c r="D1162" i="1"/>
  <c r="H1162" i="1" s="1"/>
  <c r="C1162" i="1"/>
  <c r="G1161" i="1"/>
  <c r="D1161" i="1"/>
  <c r="H1161" i="1" s="1"/>
  <c r="C1161" i="1"/>
  <c r="D1160" i="1"/>
  <c r="H1160" i="1" s="1"/>
  <c r="C1160" i="1"/>
  <c r="D1159" i="1"/>
  <c r="C1159" i="1"/>
  <c r="G1158" i="1"/>
  <c r="D1158" i="1"/>
  <c r="H1158" i="1" s="1"/>
  <c r="C1158" i="1"/>
  <c r="D1157" i="1"/>
  <c r="H1157" i="1" s="1"/>
  <c r="C1157" i="1"/>
  <c r="D1156" i="1"/>
  <c r="H1156" i="1" s="1"/>
  <c r="C1156" i="1"/>
  <c r="D1155" i="1"/>
  <c r="C1155" i="1"/>
  <c r="G1154" i="1"/>
  <c r="D1154" i="1"/>
  <c r="H1154" i="1" s="1"/>
  <c r="C1154" i="1"/>
  <c r="D1153" i="1"/>
  <c r="H1153" i="1" s="1"/>
  <c r="C1153" i="1"/>
  <c r="H1151" i="1"/>
  <c r="D1151" i="1"/>
  <c r="G1151" i="1" s="1"/>
  <c r="C1151" i="1"/>
  <c r="D1150" i="1"/>
  <c r="G1150" i="1" s="1"/>
  <c r="C1150" i="1"/>
  <c r="D1149" i="1"/>
  <c r="G1149" i="1" s="1"/>
  <c r="C1149" i="1"/>
  <c r="D1148" i="1"/>
  <c r="C1148" i="1"/>
  <c r="H1147" i="1"/>
  <c r="D1147" i="1"/>
  <c r="G1147" i="1" s="1"/>
  <c r="C1147" i="1"/>
  <c r="D1146" i="1"/>
  <c r="G1146" i="1" s="1"/>
  <c r="C1146" i="1"/>
  <c r="D1145" i="1"/>
  <c r="G1145" i="1" s="1"/>
  <c r="C1145" i="1"/>
  <c r="D1144" i="1"/>
  <c r="C1144" i="1"/>
  <c r="H1143" i="1"/>
  <c r="D1143" i="1"/>
  <c r="G1143" i="1" s="1"/>
  <c r="C1143" i="1"/>
  <c r="H1142" i="1"/>
  <c r="D1142" i="1"/>
  <c r="G1142" i="1" s="1"/>
  <c r="C1142"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3" i="1"/>
  <c r="D1123" i="1"/>
  <c r="G1123" i="1" s="1"/>
  <c r="C1123" i="1"/>
  <c r="D1122" i="1"/>
  <c r="G1122" i="1" s="1"/>
  <c r="C1122" i="1"/>
  <c r="D1121" i="1"/>
  <c r="G1121" i="1" s="1"/>
  <c r="C1121" i="1"/>
  <c r="D1120" i="1"/>
  <c r="C1120" i="1"/>
  <c r="H1119" i="1"/>
  <c r="D1119" i="1"/>
  <c r="G1119" i="1" s="1"/>
  <c r="C1119" i="1"/>
  <c r="D1118" i="1"/>
  <c r="G1118" i="1" s="1"/>
  <c r="C1118" i="1"/>
  <c r="D1117" i="1"/>
  <c r="G1117" i="1" s="1"/>
  <c r="C1117" i="1"/>
  <c r="D1116" i="1"/>
  <c r="C1116" i="1"/>
  <c r="H1115" i="1"/>
  <c r="D1115" i="1"/>
  <c r="G1115" i="1" s="1"/>
  <c r="C1115" i="1"/>
  <c r="D1114" i="1"/>
  <c r="G1114" i="1" s="1"/>
  <c r="C1114" i="1"/>
  <c r="H1113" i="1"/>
  <c r="D1113" i="1"/>
  <c r="G1113" i="1" s="1"/>
  <c r="C1113" i="1"/>
  <c r="D1112" i="1"/>
  <c r="C1112" i="1"/>
  <c r="H1111" i="1"/>
  <c r="D1111" i="1"/>
  <c r="G1111" i="1" s="1"/>
  <c r="C1111" i="1"/>
  <c r="H1110" i="1"/>
  <c r="D1110" i="1"/>
  <c r="G1110" i="1" s="1"/>
  <c r="C1110" i="1"/>
  <c r="D1109" i="1"/>
  <c r="G1109" i="1" s="1"/>
  <c r="C1109" i="1"/>
  <c r="D1108" i="1"/>
  <c r="C1108" i="1"/>
  <c r="H1107" i="1"/>
  <c r="D1107" i="1"/>
  <c r="G1107" i="1" s="1"/>
  <c r="C1107" i="1"/>
  <c r="D1106" i="1"/>
  <c r="G1106" i="1" s="1"/>
  <c r="C1106" i="1"/>
  <c r="D1105" i="1"/>
  <c r="G1105" i="1" s="1"/>
  <c r="C1105" i="1"/>
  <c r="D1104" i="1"/>
  <c r="C1104" i="1"/>
  <c r="H1103" i="1"/>
  <c r="D1103" i="1"/>
  <c r="G1103" i="1" s="1"/>
  <c r="C1103" i="1"/>
  <c r="D1102" i="1"/>
  <c r="G1102" i="1" s="1"/>
  <c r="C1102" i="1"/>
  <c r="D1101" i="1"/>
  <c r="G1101" i="1" s="1"/>
  <c r="C1101" i="1"/>
  <c r="D1100" i="1"/>
  <c r="C1100" i="1"/>
  <c r="H1099" i="1"/>
  <c r="D1099" i="1"/>
  <c r="G1099" i="1" s="1"/>
  <c r="C1099" i="1"/>
  <c r="D1098" i="1"/>
  <c r="G1098" i="1" s="1"/>
  <c r="C1098" i="1"/>
  <c r="H1097" i="1"/>
  <c r="D1097" i="1"/>
  <c r="G1097" i="1" s="1"/>
  <c r="C1097" i="1"/>
  <c r="D1096" i="1"/>
  <c r="C1096" i="1"/>
  <c r="H1095" i="1"/>
  <c r="D1095" i="1"/>
  <c r="G1095" i="1" s="1"/>
  <c r="C1095" i="1"/>
  <c r="C1094"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D1085" i="1"/>
  <c r="H1085" i="1" s="1"/>
  <c r="C1085" i="1"/>
  <c r="H1084" i="1"/>
  <c r="G1084" i="1"/>
  <c r="D1084" i="1"/>
  <c r="C1084" i="1"/>
  <c r="H1083" i="1"/>
  <c r="G1083" i="1"/>
  <c r="D1083" i="1"/>
  <c r="C1083" i="1"/>
  <c r="H1082" i="1"/>
  <c r="G1082" i="1"/>
  <c r="D1082" i="1"/>
  <c r="C1082" i="1"/>
  <c r="D1081" i="1"/>
  <c r="D1080" i="1"/>
  <c r="H1080" i="1" s="1"/>
  <c r="C1080" i="1"/>
  <c r="D1079" i="1"/>
  <c r="C1079" i="1"/>
  <c r="D1078" i="1"/>
  <c r="H1078" i="1" s="1"/>
  <c r="C1078" i="1"/>
  <c r="D1077" i="1"/>
  <c r="H1077" i="1" s="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0" i="1"/>
  <c r="G1060" i="1" s="1"/>
  <c r="C1060" i="1"/>
  <c r="H1059"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H1051" i="1"/>
  <c r="D1051" i="1"/>
  <c r="G1051" i="1" s="1"/>
  <c r="C1051" i="1"/>
  <c r="D1050" i="1"/>
  <c r="G1050" i="1" s="1"/>
  <c r="C1050" i="1"/>
  <c r="D1049" i="1"/>
  <c r="G1049" i="1" s="1"/>
  <c r="C1049" i="1"/>
  <c r="D1048" i="1"/>
  <c r="G1048" i="1" s="1"/>
  <c r="C1048" i="1"/>
  <c r="H1047" i="1"/>
  <c r="D1047" i="1"/>
  <c r="G1047" i="1" s="1"/>
  <c r="C1047" i="1"/>
  <c r="D1046" i="1"/>
  <c r="G1046" i="1" s="1"/>
  <c r="C1046" i="1"/>
  <c r="D1045" i="1"/>
  <c r="G1045" i="1" s="1"/>
  <c r="C1045" i="1"/>
  <c r="D1044" i="1"/>
  <c r="G1044" i="1" s="1"/>
  <c r="C1044" i="1"/>
  <c r="H1043" i="1"/>
  <c r="D1043" i="1"/>
  <c r="G1043" i="1" s="1"/>
  <c r="C1043" i="1"/>
  <c r="D1042" i="1"/>
  <c r="G1042" i="1" s="1"/>
  <c r="C1042" i="1"/>
  <c r="D1041" i="1"/>
  <c r="G1041" i="1" s="1"/>
  <c r="C1041" i="1"/>
  <c r="D1040" i="1"/>
  <c r="G1040" i="1" s="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G1032" i="1" s="1"/>
  <c r="C1032" i="1"/>
  <c r="H1031" i="1"/>
  <c r="D1031" i="1"/>
  <c r="G1031" i="1" s="1"/>
  <c r="C1031" i="1"/>
  <c r="D1030" i="1"/>
  <c r="G1030" i="1" s="1"/>
  <c r="C1030" i="1"/>
  <c r="D1029" i="1"/>
  <c r="G1029" i="1" s="1"/>
  <c r="C1029" i="1"/>
  <c r="D1028" i="1"/>
  <c r="G1028" i="1" s="1"/>
  <c r="C1028" i="1"/>
  <c r="H1027"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D1020" i="1"/>
  <c r="G1020" i="1" s="1"/>
  <c r="C1020" i="1"/>
  <c r="D1019" i="1"/>
  <c r="G1019" i="1" s="1"/>
  <c r="C1019" i="1"/>
  <c r="C1018" i="1"/>
  <c r="C1017" i="1"/>
  <c r="D1016" i="1"/>
  <c r="G1016" i="1" s="1"/>
  <c r="C1016" i="1"/>
  <c r="H1015" i="1"/>
  <c r="D1015" i="1"/>
  <c r="G1015" i="1" s="1"/>
  <c r="C1015" i="1"/>
  <c r="D1014" i="1"/>
  <c r="G1014" i="1" s="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D989" i="1"/>
  <c r="H989" i="1" s="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D850" i="1"/>
  <c r="G850" i="1" s="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D839" i="1"/>
  <c r="G839" i="1" s="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D775" i="1"/>
  <c r="G775" i="1" s="1"/>
  <c r="C775" i="1"/>
  <c r="H774" i="1"/>
  <c r="G774" i="1"/>
  <c r="D774" i="1"/>
  <c r="C774" i="1"/>
  <c r="H773" i="1"/>
  <c r="G773" i="1"/>
  <c r="D773" i="1"/>
  <c r="C773" i="1"/>
  <c r="H772" i="1"/>
  <c r="G772" i="1"/>
  <c r="D772" i="1"/>
  <c r="C772" i="1"/>
  <c r="H771" i="1"/>
  <c r="D771" i="1"/>
  <c r="G771" i="1" s="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H656" i="1"/>
  <c r="D656" i="1"/>
  <c r="G656" i="1" s="1"/>
  <c r="C656" i="1"/>
  <c r="H655" i="1"/>
  <c r="D655" i="1"/>
  <c r="G655" i="1" s="1"/>
  <c r="C655" i="1"/>
  <c r="H654" i="1"/>
  <c r="G654" i="1"/>
  <c r="D654" i="1"/>
  <c r="C654" i="1"/>
  <c r="H653" i="1"/>
  <c r="G653" i="1"/>
  <c r="D653" i="1"/>
  <c r="C653" i="1"/>
  <c r="H652" i="1"/>
  <c r="G652" i="1"/>
  <c r="D652" i="1"/>
  <c r="C652" i="1"/>
  <c r="D651" i="1"/>
  <c r="H651" i="1" s="1"/>
  <c r="C651" i="1"/>
  <c r="H650" i="1"/>
  <c r="G650" i="1"/>
  <c r="D650" i="1"/>
  <c r="C650" i="1"/>
  <c r="D649" i="1"/>
  <c r="D648" i="1"/>
  <c r="G648" i="1" s="1"/>
  <c r="C648" i="1"/>
  <c r="D647" i="1"/>
  <c r="H647" i="1" s="1"/>
  <c r="C647" i="1"/>
  <c r="D646" i="1"/>
  <c r="H646" i="1" s="1"/>
  <c r="C646" i="1"/>
  <c r="D645" i="1"/>
  <c r="G645" i="1" s="1"/>
  <c r="C645" i="1"/>
  <c r="H636" i="1"/>
  <c r="D636" i="1"/>
  <c r="G636" i="1" s="1"/>
  <c r="C636" i="1"/>
  <c r="D635" i="1"/>
  <c r="G635" i="1" s="1"/>
  <c r="C635" i="1"/>
  <c r="D632" i="1"/>
  <c r="C632" i="1"/>
  <c r="H631" i="1"/>
  <c r="D631" i="1"/>
  <c r="G631" i="1" s="1"/>
  <c r="C631" i="1"/>
  <c r="D630" i="1"/>
  <c r="G630" i="1" s="1"/>
  <c r="C630" i="1"/>
  <c r="D629" i="1"/>
  <c r="G629" i="1" s="1"/>
  <c r="C629" i="1"/>
  <c r="D628" i="1"/>
  <c r="C628" i="1"/>
  <c r="H627" i="1"/>
  <c r="D627" i="1"/>
  <c r="G627" i="1" s="1"/>
  <c r="C627" i="1"/>
  <c r="D626" i="1"/>
  <c r="G626" i="1" s="1"/>
  <c r="C626" i="1"/>
  <c r="D625" i="1"/>
  <c r="G625" i="1" s="1"/>
  <c r="C625" i="1"/>
  <c r="D624" i="1"/>
  <c r="D622" i="1"/>
  <c r="H622" i="1" s="1"/>
  <c r="C622" i="1"/>
  <c r="D621" i="1"/>
  <c r="H621" i="1" s="1"/>
  <c r="C621" i="1"/>
  <c r="D620" i="1"/>
  <c r="H620" i="1" s="1"/>
  <c r="C620" i="1"/>
  <c r="G619" i="1"/>
  <c r="D619" i="1"/>
  <c r="H619" i="1" s="1"/>
  <c r="C619" i="1"/>
  <c r="D618" i="1"/>
  <c r="H618" i="1" s="1"/>
  <c r="C618" i="1"/>
  <c r="D617" i="1"/>
  <c r="H617" i="1" s="1"/>
  <c r="C617" i="1"/>
  <c r="D616" i="1"/>
  <c r="H616" i="1" s="1"/>
  <c r="C616" i="1"/>
  <c r="G614" i="1"/>
  <c r="D614" i="1"/>
  <c r="H614" i="1" s="1"/>
  <c r="C614" i="1"/>
  <c r="D613" i="1"/>
  <c r="H613" i="1" s="1"/>
  <c r="C613" i="1"/>
  <c r="H612" i="1"/>
  <c r="D612" i="1"/>
  <c r="G612" i="1" s="1"/>
  <c r="C612" i="1"/>
  <c r="H611" i="1"/>
  <c r="D611" i="1"/>
  <c r="G611" i="1" s="1"/>
  <c r="C611" i="1"/>
  <c r="D610" i="1"/>
  <c r="D609" i="1"/>
  <c r="H609" i="1" s="1"/>
  <c r="C609" i="1"/>
  <c r="D608" i="1"/>
  <c r="H608" i="1" s="1"/>
  <c r="C608" i="1"/>
  <c r="D607" i="1"/>
  <c r="H607" i="1" s="1"/>
  <c r="C607" i="1"/>
  <c r="G606" i="1"/>
  <c r="D606" i="1"/>
  <c r="H606" i="1" s="1"/>
  <c r="C606" i="1"/>
  <c r="D605" i="1"/>
  <c r="H605" i="1" s="1"/>
  <c r="C605" i="1"/>
  <c r="D604" i="1"/>
  <c r="H604" i="1" s="1"/>
  <c r="C604" i="1"/>
  <c r="D603" i="1"/>
  <c r="D602" i="1"/>
  <c r="G602" i="1" s="1"/>
  <c r="C602"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H590" i="1" s="1"/>
  <c r="C590" i="1"/>
  <c r="D589" i="1"/>
  <c r="H589" i="1" s="1"/>
  <c r="C589" i="1"/>
  <c r="D588" i="1"/>
  <c r="H588" i="1" s="1"/>
  <c r="C588" i="1"/>
  <c r="D587" i="1"/>
  <c r="H587" i="1" s="1"/>
  <c r="C587" i="1"/>
  <c r="D586" i="1"/>
  <c r="G586" i="1" s="1"/>
  <c r="C586" i="1"/>
  <c r="D585" i="1"/>
  <c r="H585" i="1" s="1"/>
  <c r="C585" i="1"/>
  <c r="D584" i="1"/>
  <c r="G584" i="1" s="1"/>
  <c r="C584" i="1"/>
  <c r="D583" i="1"/>
  <c r="H583" i="1" s="1"/>
  <c r="C583" i="1"/>
  <c r="D582" i="1"/>
  <c r="G582" i="1" s="1"/>
  <c r="C582" i="1"/>
  <c r="D581" i="1"/>
  <c r="H581" i="1" s="1"/>
  <c r="C581" i="1"/>
  <c r="D580" i="1"/>
  <c r="G580" i="1" s="1"/>
  <c r="C580" i="1"/>
  <c r="D579" i="1"/>
  <c r="D577" i="1"/>
  <c r="G577" i="1" s="1"/>
  <c r="C577" i="1"/>
  <c r="D576" i="1"/>
  <c r="G576" i="1" s="1"/>
  <c r="C576" i="1"/>
  <c r="D575" i="1"/>
  <c r="H574" i="1"/>
  <c r="G574" i="1"/>
  <c r="D574" i="1"/>
  <c r="C574" i="1"/>
  <c r="H573" i="1"/>
  <c r="G573" i="1"/>
  <c r="D573" i="1"/>
  <c r="C573" i="1"/>
  <c r="G572" i="1"/>
  <c r="C572" i="1"/>
  <c r="H571" i="1"/>
  <c r="G571" i="1"/>
  <c r="D571" i="1"/>
  <c r="C571" i="1"/>
  <c r="H570" i="1"/>
  <c r="G570" i="1"/>
  <c r="D570" i="1"/>
  <c r="C570" i="1"/>
  <c r="H569" i="1"/>
  <c r="G569" i="1"/>
  <c r="D569" i="1"/>
  <c r="C569" i="1"/>
  <c r="H568" i="1"/>
  <c r="G568" i="1"/>
  <c r="D568" i="1"/>
  <c r="C568" i="1"/>
  <c r="H567" i="1"/>
  <c r="G567" i="1"/>
  <c r="D567" i="1"/>
  <c r="C567" i="1"/>
  <c r="D566" i="1"/>
  <c r="G564" i="1"/>
  <c r="D564" i="1"/>
  <c r="H564" i="1" s="1"/>
  <c r="C564" i="1"/>
  <c r="D563" i="1"/>
  <c r="H563" i="1" s="1"/>
  <c r="C563" i="1"/>
  <c r="D562" i="1"/>
  <c r="H562" i="1" s="1"/>
  <c r="C562" i="1"/>
  <c r="D561" i="1"/>
  <c r="H561" i="1" s="1"/>
  <c r="C561" i="1"/>
  <c r="G560" i="1"/>
  <c r="D560" i="1"/>
  <c r="H560" i="1" s="1"/>
  <c r="C560" i="1"/>
  <c r="D559" i="1"/>
  <c r="H559" i="1" s="1"/>
  <c r="C559" i="1"/>
  <c r="D558" i="1"/>
  <c r="H558" i="1" s="1"/>
  <c r="C558" i="1"/>
  <c r="D557" i="1"/>
  <c r="H557" i="1" s="1"/>
  <c r="C557" i="1"/>
  <c r="G556" i="1"/>
  <c r="D556" i="1"/>
  <c r="H556" i="1" s="1"/>
  <c r="C556" i="1"/>
  <c r="D555" i="1"/>
  <c r="H555" i="1" s="1"/>
  <c r="C555" i="1"/>
  <c r="D554" i="1"/>
  <c r="H554" i="1" s="1"/>
  <c r="C554" i="1"/>
  <c r="D553" i="1"/>
  <c r="H553" i="1" s="1"/>
  <c r="C553" i="1"/>
  <c r="G552" i="1"/>
  <c r="D552" i="1"/>
  <c r="H552" i="1" s="1"/>
  <c r="C552" i="1"/>
  <c r="D551" i="1"/>
  <c r="D550" i="1"/>
  <c r="G550" i="1" s="1"/>
  <c r="C550" i="1"/>
  <c r="H549" i="1"/>
  <c r="D549" i="1"/>
  <c r="G549" i="1" s="1"/>
  <c r="C549" i="1"/>
  <c r="D548" i="1"/>
  <c r="G548" i="1" s="1"/>
  <c r="C548" i="1"/>
  <c r="D547" i="1"/>
  <c r="G547" i="1" s="1"/>
  <c r="C547" i="1"/>
  <c r="D546" i="1"/>
  <c r="G546" i="1" s="1"/>
  <c r="C546" i="1"/>
  <c r="H545" i="1"/>
  <c r="D545" i="1"/>
  <c r="G545" i="1" s="1"/>
  <c r="C545" i="1"/>
  <c r="D544" i="1"/>
  <c r="G544" i="1" s="1"/>
  <c r="C544" i="1"/>
  <c r="D543" i="1"/>
  <c r="G543" i="1" s="1"/>
  <c r="C543" i="1"/>
  <c r="D542" i="1"/>
  <c r="G542" i="1" s="1"/>
  <c r="C542" i="1"/>
  <c r="H541" i="1"/>
  <c r="D541" i="1"/>
  <c r="G541" i="1" s="1"/>
  <c r="C541" i="1"/>
  <c r="D540" i="1"/>
  <c r="G540" i="1" s="1"/>
  <c r="C540" i="1"/>
  <c r="D539" i="1"/>
  <c r="H538" i="1"/>
  <c r="G538" i="1"/>
  <c r="D538" i="1"/>
  <c r="C538" i="1"/>
  <c r="H537" i="1"/>
  <c r="G537" i="1"/>
  <c r="D537" i="1"/>
  <c r="C537" i="1"/>
  <c r="H536" i="1"/>
  <c r="C536" i="1"/>
  <c r="H535" i="1"/>
  <c r="G535" i="1"/>
  <c r="D535" i="1"/>
  <c r="C535" i="1"/>
  <c r="H534" i="1"/>
  <c r="G534" i="1"/>
  <c r="D534" i="1"/>
  <c r="C534" i="1"/>
  <c r="H533" i="1"/>
  <c r="G533" i="1"/>
  <c r="D533" i="1"/>
  <c r="C533" i="1"/>
  <c r="H532" i="1"/>
  <c r="G532" i="1"/>
  <c r="D532" i="1"/>
  <c r="C532" i="1"/>
  <c r="D531" i="1"/>
  <c r="D528" i="1"/>
  <c r="G528" i="1" s="1"/>
  <c r="C528" i="1"/>
  <c r="D527" i="1"/>
  <c r="G527" i="1" s="1"/>
  <c r="C527" i="1"/>
  <c r="D526" i="1"/>
  <c r="H525" i="1"/>
  <c r="G525" i="1"/>
  <c r="D525" i="1"/>
  <c r="C525" i="1"/>
  <c r="H524" i="1"/>
  <c r="G524" i="1"/>
  <c r="D524" i="1"/>
  <c r="C524" i="1"/>
  <c r="D522" i="1"/>
  <c r="H522" i="1" s="1"/>
  <c r="C522" i="1"/>
  <c r="D521" i="1"/>
  <c r="H521" i="1" s="1"/>
  <c r="C521" i="1"/>
  <c r="C520" i="1"/>
  <c r="D519" i="1"/>
  <c r="H519" i="1" s="1"/>
  <c r="C519" i="1"/>
  <c r="D518" i="1"/>
  <c r="H518" i="1" s="1"/>
  <c r="C518" i="1"/>
  <c r="D517" i="1"/>
  <c r="H517" i="1" s="1"/>
  <c r="C517" i="1"/>
  <c r="G515" i="1"/>
  <c r="D515" i="1"/>
  <c r="H515" i="1" s="1"/>
  <c r="C515" i="1"/>
  <c r="D514" i="1"/>
  <c r="H514" i="1" s="1"/>
  <c r="C514" i="1"/>
  <c r="D513" i="1"/>
  <c r="H513" i="1" s="1"/>
  <c r="C513" i="1"/>
  <c r="D512" i="1"/>
  <c r="H512" i="1" s="1"/>
  <c r="C512" i="1"/>
  <c r="G511" i="1"/>
  <c r="D511" i="1"/>
  <c r="H511" i="1" s="1"/>
  <c r="C511" i="1"/>
  <c r="D510" i="1"/>
  <c r="H510" i="1" s="1"/>
  <c r="C510" i="1"/>
  <c r="D509" i="1"/>
  <c r="H509" i="1" s="1"/>
  <c r="C509" i="1"/>
  <c r="D508" i="1"/>
  <c r="D507" i="1"/>
  <c r="G507" i="1" s="1"/>
  <c r="C507" i="1"/>
  <c r="D506" i="1"/>
  <c r="G506" i="1" s="1"/>
  <c r="C506" i="1"/>
  <c r="D505" i="1"/>
  <c r="G505" i="1" s="1"/>
  <c r="C505" i="1"/>
  <c r="H504" i="1"/>
  <c r="D504" i="1"/>
  <c r="G504" i="1" s="1"/>
  <c r="C504" i="1"/>
  <c r="D503" i="1"/>
  <c r="G503" i="1" s="1"/>
  <c r="C503" i="1"/>
  <c r="D502" i="1"/>
  <c r="G502" i="1" s="1"/>
  <c r="C502" i="1"/>
  <c r="D501" i="1"/>
  <c r="G501" i="1" s="1"/>
  <c r="C501" i="1"/>
  <c r="H500" i="1"/>
  <c r="D500" i="1"/>
  <c r="G500" i="1" s="1"/>
  <c r="C500" i="1"/>
  <c r="D499" i="1"/>
  <c r="G499" i="1" s="1"/>
  <c r="C499" i="1"/>
  <c r="D498" i="1"/>
  <c r="G498" i="1" s="1"/>
  <c r="C498" i="1"/>
  <c r="D497" i="1"/>
  <c r="G497" i="1" s="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D484" i="1"/>
  <c r="G484" i="1" s="1"/>
  <c r="C484" i="1"/>
  <c r="H483" i="1"/>
  <c r="D483" i="1"/>
  <c r="G483" i="1" s="1"/>
  <c r="C483" i="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C474" i="1"/>
  <c r="D472" i="1"/>
  <c r="H472" i="1" s="1"/>
  <c r="C472" i="1"/>
  <c r="D471" i="1"/>
  <c r="H471" i="1" s="1"/>
  <c r="C471" i="1"/>
  <c r="D470" i="1"/>
  <c r="H470" i="1" s="1"/>
  <c r="C470" i="1"/>
  <c r="G469" i="1"/>
  <c r="D469" i="1"/>
  <c r="H469" i="1" s="1"/>
  <c r="C469" i="1"/>
  <c r="D468" i="1"/>
  <c r="H468" i="1" s="1"/>
  <c r="C468" i="1"/>
  <c r="D467" i="1"/>
  <c r="H467" i="1" s="1"/>
  <c r="C467" i="1"/>
  <c r="D466" i="1"/>
  <c r="H466" i="1" s="1"/>
  <c r="C466" i="1"/>
  <c r="G465" i="1"/>
  <c r="D465" i="1"/>
  <c r="H465" i="1" s="1"/>
  <c r="C465" i="1"/>
  <c r="D464" i="1"/>
  <c r="D463" i="1"/>
  <c r="G463" i="1" s="1"/>
  <c r="C463" i="1"/>
  <c r="H462" i="1"/>
  <c r="D462" i="1"/>
  <c r="G462" i="1" s="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G423" i="1" s="1"/>
  <c r="C423" i="1"/>
  <c r="D422" i="1"/>
  <c r="G422" i="1" s="1"/>
  <c r="C422" i="1"/>
  <c r="D421" i="1"/>
  <c r="G416" i="1"/>
  <c r="D416" i="1"/>
  <c r="H416" i="1" s="1"/>
  <c r="C416" i="1"/>
  <c r="H415" i="1"/>
  <c r="G415" i="1"/>
  <c r="D415" i="1"/>
  <c r="C415" i="1"/>
  <c r="G414" i="1"/>
  <c r="D414" i="1"/>
  <c r="H414" i="1" s="1"/>
  <c r="C414" i="1"/>
  <c r="D411" i="1"/>
  <c r="H411" i="1" s="1"/>
  <c r="C411" i="1"/>
  <c r="D410" i="1"/>
  <c r="H410" i="1" s="1"/>
  <c r="C410" i="1"/>
  <c r="G409" i="1"/>
  <c r="D409" i="1"/>
  <c r="H409" i="1" s="1"/>
  <c r="C409" i="1"/>
  <c r="D408" i="1"/>
  <c r="H408" i="1" s="1"/>
  <c r="C408" i="1"/>
  <c r="D407" i="1"/>
  <c r="H406" i="1"/>
  <c r="D406" i="1"/>
  <c r="G406" i="1" s="1"/>
  <c r="C406" i="1"/>
  <c r="D405" i="1"/>
  <c r="H404" i="1"/>
  <c r="G404" i="1"/>
  <c r="D404" i="1"/>
  <c r="C404" i="1"/>
  <c r="H403" i="1"/>
  <c r="G403" i="1"/>
  <c r="D403" i="1"/>
  <c r="C403" i="1"/>
  <c r="C402" i="1"/>
  <c r="D400" i="1"/>
  <c r="H400" i="1" s="1"/>
  <c r="C400" i="1"/>
  <c r="D399" i="1"/>
  <c r="G399" i="1" s="1"/>
  <c r="C399" i="1"/>
  <c r="D398" i="1"/>
  <c r="H398" i="1" s="1"/>
  <c r="C398" i="1"/>
  <c r="D397" i="1"/>
  <c r="G397" i="1" s="1"/>
  <c r="C397" i="1"/>
  <c r="D396" i="1"/>
  <c r="D395" i="1"/>
  <c r="H395" i="1" s="1"/>
  <c r="C395" i="1"/>
  <c r="G394" i="1"/>
  <c r="D394" i="1"/>
  <c r="H394" i="1" s="1"/>
  <c r="C394" i="1"/>
  <c r="D393" i="1"/>
  <c r="D392" i="1"/>
  <c r="G392" i="1" s="1"/>
  <c r="C392" i="1"/>
  <c r="H391" i="1"/>
  <c r="D391" i="1"/>
  <c r="G391" i="1" s="1"/>
  <c r="C391" i="1"/>
  <c r="D390" i="1"/>
  <c r="G390" i="1" s="1"/>
  <c r="C390" i="1"/>
  <c r="D389" i="1"/>
  <c r="G389" i="1" s="1"/>
  <c r="C389"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D372" i="1"/>
  <c r="G372" i="1" s="1"/>
  <c r="C372" i="1"/>
  <c r="H371" i="1"/>
  <c r="G371" i="1"/>
  <c r="D371" i="1"/>
  <c r="C371" i="1"/>
  <c r="H370" i="1"/>
  <c r="G370" i="1"/>
  <c r="D370" i="1"/>
  <c r="C370" i="1"/>
  <c r="D369" i="1"/>
  <c r="G367" i="1"/>
  <c r="D367" i="1"/>
  <c r="H367" i="1" s="1"/>
  <c r="C367" i="1"/>
  <c r="D366" i="1"/>
  <c r="H366" i="1" s="1"/>
  <c r="C366" i="1"/>
  <c r="D365" i="1"/>
  <c r="H365" i="1" s="1"/>
  <c r="C365" i="1"/>
  <c r="D364" i="1"/>
  <c r="H364" i="1" s="1"/>
  <c r="C364" i="1"/>
  <c r="G363" i="1"/>
  <c r="D363" i="1"/>
  <c r="H363" i="1" s="1"/>
  <c r="C363" i="1"/>
  <c r="D362" i="1"/>
  <c r="H362" i="1" s="1"/>
  <c r="C362" i="1"/>
  <c r="D361" i="1"/>
  <c r="D360" i="1"/>
  <c r="H360" i="1" s="1"/>
  <c r="C360" i="1"/>
  <c r="D359" i="1"/>
  <c r="H359" i="1" s="1"/>
  <c r="C359" i="1"/>
  <c r="D358" i="1"/>
  <c r="H358" i="1" s="1"/>
  <c r="C358" i="1"/>
  <c r="D357" i="1"/>
  <c r="H357" i="1" s="1"/>
  <c r="C357" i="1"/>
  <c r="D356" i="1"/>
  <c r="H354" i="1"/>
  <c r="G354" i="1"/>
  <c r="D354" i="1"/>
  <c r="C354" i="1"/>
  <c r="D353" i="1"/>
  <c r="D352" i="1"/>
  <c r="H352" i="1" s="1"/>
  <c r="C352" i="1"/>
  <c r="D351" i="1"/>
  <c r="G351" i="1" s="1"/>
  <c r="C351" i="1"/>
  <c r="D350" i="1"/>
  <c r="H350" i="1" s="1"/>
  <c r="C350" i="1"/>
  <c r="D349" i="1"/>
  <c r="D348" i="1"/>
  <c r="H348" i="1" s="1"/>
  <c r="C348" i="1"/>
  <c r="D347" i="1"/>
  <c r="H347" i="1" s="1"/>
  <c r="C347" i="1"/>
  <c r="D346" i="1"/>
  <c r="H346" i="1" s="1"/>
  <c r="C346" i="1"/>
  <c r="D345" i="1"/>
  <c r="H345" i="1" s="1"/>
  <c r="C345" i="1"/>
  <c r="D344" i="1"/>
  <c r="H343" i="1"/>
  <c r="D343" i="1"/>
  <c r="G343" i="1" s="1"/>
  <c r="C343" i="1"/>
  <c r="D342" i="1"/>
  <c r="G342" i="1" s="1"/>
  <c r="C342" i="1"/>
  <c r="D341" i="1"/>
  <c r="H340" i="1"/>
  <c r="G340" i="1"/>
  <c r="D340" i="1"/>
  <c r="C340" i="1"/>
  <c r="H339" i="1"/>
  <c r="G339" i="1"/>
  <c r="D339" i="1"/>
  <c r="C339" i="1"/>
  <c r="H338" i="1"/>
  <c r="G338" i="1"/>
  <c r="D338" i="1"/>
  <c r="C338" i="1"/>
  <c r="H337" i="1"/>
  <c r="G337" i="1"/>
  <c r="D337" i="1"/>
  <c r="C337" i="1"/>
  <c r="D336" i="1"/>
  <c r="D335" i="1"/>
  <c r="H335" i="1" s="1"/>
  <c r="C335" i="1"/>
  <c r="D334" i="1"/>
  <c r="H334" i="1" s="1"/>
  <c r="C334" i="1"/>
  <c r="D333" i="1"/>
  <c r="G333" i="1" s="1"/>
  <c r="C333" i="1"/>
  <c r="D332" i="1"/>
  <c r="H332" i="1" s="1"/>
  <c r="C332" i="1"/>
  <c r="D331" i="1"/>
  <c r="G331" i="1" s="1"/>
  <c r="C331" i="1"/>
  <c r="D330" i="1"/>
  <c r="H330" i="1" s="1"/>
  <c r="C330" i="1"/>
  <c r="D329" i="1"/>
  <c r="G329" i="1" s="1"/>
  <c r="C329" i="1"/>
  <c r="D328" i="1"/>
  <c r="G328" i="1" s="1"/>
  <c r="C328" i="1"/>
  <c r="D327" i="1"/>
  <c r="H327" i="1" s="1"/>
  <c r="C327" i="1"/>
  <c r="D326" i="1"/>
  <c r="G326" i="1" s="1"/>
  <c r="C326" i="1"/>
  <c r="D325" i="1"/>
  <c r="G325" i="1" s="1"/>
  <c r="C325" i="1"/>
  <c r="D324" i="1"/>
  <c r="H324" i="1" s="1"/>
  <c r="C324" i="1"/>
  <c r="D323" i="1"/>
  <c r="G323" i="1" s="1"/>
  <c r="C323" i="1"/>
  <c r="D322" i="1"/>
  <c r="H322" i="1" s="1"/>
  <c r="C322" i="1"/>
  <c r="D321" i="1"/>
  <c r="G321" i="1" s="1"/>
  <c r="C321" i="1"/>
  <c r="D320" i="1"/>
  <c r="H320" i="1" s="1"/>
  <c r="C320" i="1"/>
  <c r="D319" i="1"/>
  <c r="H319" i="1" s="1"/>
  <c r="C319" i="1"/>
  <c r="D318" i="1"/>
  <c r="H318" i="1" s="1"/>
  <c r="C318"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8" i="1"/>
  <c r="G308" i="1"/>
  <c r="D308" i="1"/>
  <c r="C308" i="1"/>
  <c r="H307" i="1"/>
  <c r="G307" i="1"/>
  <c r="D307" i="1"/>
  <c r="C307" i="1"/>
  <c r="H306" i="1"/>
  <c r="G306" i="1"/>
  <c r="D306" i="1"/>
  <c r="C306" i="1"/>
  <c r="C305" i="1"/>
  <c r="D302" i="1"/>
  <c r="H302" i="1" s="1"/>
  <c r="C302" i="1"/>
  <c r="D301" i="1"/>
  <c r="H301" i="1" s="1"/>
  <c r="C301" i="1"/>
  <c r="D300" i="1"/>
  <c r="H300" i="1" s="1"/>
  <c r="C300" i="1"/>
  <c r="D299" i="1"/>
  <c r="H299" i="1" s="1"/>
  <c r="C299" i="1"/>
  <c r="D298" i="1"/>
  <c r="H298" i="1" s="1"/>
  <c r="C298" i="1"/>
  <c r="D294" i="1"/>
  <c r="H294" i="1" s="1"/>
  <c r="C294" i="1"/>
  <c r="D293" i="1"/>
  <c r="D292" i="1"/>
  <c r="H292" i="1" s="1"/>
  <c r="C292" i="1"/>
  <c r="D291" i="1"/>
  <c r="H291" i="1" s="1"/>
  <c r="C291" i="1"/>
  <c r="D290" i="1"/>
  <c r="H290" i="1" s="1"/>
  <c r="C290" i="1"/>
  <c r="D289" i="1"/>
  <c r="H289" i="1" s="1"/>
  <c r="C289" i="1"/>
  <c r="D288" i="1"/>
  <c r="H288" i="1" s="1"/>
  <c r="C288" i="1"/>
  <c r="D287" i="1"/>
  <c r="H287" i="1" s="1"/>
  <c r="C287" i="1"/>
  <c r="D286" i="1"/>
  <c r="H286" i="1" s="1"/>
  <c r="C286" i="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C274" i="1"/>
  <c r="D273" i="1"/>
  <c r="H273" i="1" s="1"/>
  <c r="C273" i="1"/>
  <c r="D272" i="1"/>
  <c r="H272" i="1" s="1"/>
  <c r="C272" i="1"/>
  <c r="D271" i="1"/>
  <c r="H271" i="1" s="1"/>
  <c r="C271" i="1"/>
  <c r="H268" i="1"/>
  <c r="G268" i="1"/>
  <c r="D268" i="1"/>
  <c r="C268" i="1"/>
  <c r="H267" i="1"/>
  <c r="D267" i="1"/>
  <c r="G267" i="1" s="1"/>
  <c r="C267" i="1"/>
  <c r="H266" i="1"/>
  <c r="D266" i="1"/>
  <c r="G266" i="1" s="1"/>
  <c r="C266" i="1"/>
  <c r="D265" i="1"/>
  <c r="D264" i="1"/>
  <c r="H264" i="1" s="1"/>
  <c r="C264" i="1"/>
  <c r="D263" i="1"/>
  <c r="G263" i="1" s="1"/>
  <c r="C263" i="1"/>
  <c r="D262" i="1"/>
  <c r="G262" i="1" s="1"/>
  <c r="C262" i="1"/>
  <c r="D261" i="1"/>
  <c r="H261" i="1" s="1"/>
  <c r="C261" i="1"/>
  <c r="D260" i="1"/>
  <c r="H260" i="1" s="1"/>
  <c r="C260" i="1"/>
  <c r="D259" i="1"/>
  <c r="H257" i="1"/>
  <c r="D257" i="1"/>
  <c r="G257" i="1" s="1"/>
  <c r="C257" i="1"/>
  <c r="H256" i="1"/>
  <c r="D256" i="1"/>
  <c r="G256" i="1" s="1"/>
  <c r="C256" i="1"/>
  <c r="H255" i="1"/>
  <c r="D255" i="1"/>
  <c r="G255" i="1" s="1"/>
  <c r="C255" i="1"/>
  <c r="H254" i="1"/>
  <c r="D254" i="1"/>
  <c r="C254" i="1"/>
  <c r="G254" i="1" s="1"/>
  <c r="H253" i="1"/>
  <c r="D253" i="1"/>
  <c r="C253" i="1"/>
  <c r="G253" i="1" s="1"/>
  <c r="H252" i="1"/>
  <c r="D252" i="1"/>
  <c r="C252" i="1"/>
  <c r="G252" i="1" s="1"/>
  <c r="H251" i="1"/>
  <c r="D251" i="1"/>
  <c r="C251" i="1"/>
  <c r="G251" i="1" s="1"/>
  <c r="D250" i="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D242" i="1"/>
  <c r="H242" i="1" s="1"/>
  <c r="C242" i="1"/>
  <c r="H241" i="1"/>
  <c r="D241" i="1"/>
  <c r="C241" i="1"/>
  <c r="G241" i="1" s="1"/>
  <c r="H240" i="1"/>
  <c r="D240" i="1"/>
  <c r="C240" i="1"/>
  <c r="G240" i="1" s="1"/>
  <c r="H239" i="1"/>
  <c r="D239" i="1"/>
  <c r="C239" i="1"/>
  <c r="G239" i="1" s="1"/>
  <c r="C238" i="1"/>
  <c r="H237" i="1"/>
  <c r="D237" i="1"/>
  <c r="C237" i="1"/>
  <c r="G237" i="1" s="1"/>
  <c r="H236" i="1"/>
  <c r="D236" i="1"/>
  <c r="C236" i="1"/>
  <c r="G236" i="1" s="1"/>
  <c r="H235" i="1"/>
  <c r="D235" i="1"/>
  <c r="C235" i="1"/>
  <c r="G235" i="1" s="1"/>
  <c r="H234" i="1"/>
  <c r="D234" i="1"/>
  <c r="C234" i="1"/>
  <c r="G234" i="1" s="1"/>
  <c r="C233" i="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D225" i="1"/>
  <c r="C225" i="1"/>
  <c r="G225" i="1" s="1"/>
  <c r="H224" i="1"/>
  <c r="D224" i="1"/>
  <c r="C224" i="1"/>
  <c r="H223" i="1"/>
  <c r="D223" i="1"/>
  <c r="C223" i="1"/>
  <c r="G223" i="1" s="1"/>
  <c r="H222" i="1"/>
  <c r="D222" i="1"/>
  <c r="C222" i="1"/>
  <c r="G222" i="1" s="1"/>
  <c r="C221" i="1"/>
  <c r="H220" i="1"/>
  <c r="D220" i="1"/>
  <c r="C220" i="1"/>
  <c r="G220" i="1" s="1"/>
  <c r="H219" i="1"/>
  <c r="D219" i="1"/>
  <c r="C219" i="1"/>
  <c r="G219" i="1" s="1"/>
  <c r="H218" i="1"/>
  <c r="D218" i="1"/>
  <c r="C218" i="1"/>
  <c r="G218" i="1" s="1"/>
  <c r="D216" i="1"/>
  <c r="H216" i="1" s="1"/>
  <c r="C216" i="1"/>
  <c r="G216" i="1" s="1"/>
  <c r="H215" i="1"/>
  <c r="D215" i="1"/>
  <c r="C215" i="1"/>
  <c r="G215" i="1" s="1"/>
  <c r="H214" i="1"/>
  <c r="D214" i="1"/>
  <c r="C214" i="1"/>
  <c r="G214" i="1" s="1"/>
  <c r="D213" i="1"/>
  <c r="H213" i="1" s="1"/>
  <c r="C213" i="1"/>
  <c r="D212" i="1"/>
  <c r="H212" i="1" s="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D204" i="1"/>
  <c r="H204" i="1" s="1"/>
  <c r="C204" i="1"/>
  <c r="G204" i="1" s="1"/>
  <c r="H203" i="1"/>
  <c r="D203" i="1"/>
  <c r="C203" i="1"/>
  <c r="G203" i="1" s="1"/>
  <c r="H202" i="1"/>
  <c r="D202" i="1"/>
  <c r="C202" i="1"/>
  <c r="G202" i="1" s="1"/>
  <c r="H201" i="1"/>
  <c r="D201" i="1"/>
  <c r="C201" i="1"/>
  <c r="G201" i="1" s="1"/>
  <c r="H200" i="1"/>
  <c r="D200" i="1"/>
  <c r="C200" i="1"/>
  <c r="G200" i="1" s="1"/>
  <c r="H199" i="1"/>
  <c r="D199" i="1"/>
  <c r="C199" i="1"/>
  <c r="G199" i="1" s="1"/>
  <c r="C198" i="1"/>
  <c r="D197" i="1"/>
  <c r="H197" i="1" s="1"/>
  <c r="C197" i="1"/>
  <c r="H196" i="1"/>
  <c r="D196" i="1"/>
  <c r="C196" i="1"/>
  <c r="G196" i="1" s="1"/>
  <c r="H195" i="1"/>
  <c r="D195" i="1"/>
  <c r="C195" i="1"/>
  <c r="G195" i="1" s="1"/>
  <c r="H194" i="1"/>
  <c r="D194" i="1"/>
  <c r="C194" i="1"/>
  <c r="D193" i="1"/>
  <c r="H193" i="1" s="1"/>
  <c r="C193" i="1"/>
  <c r="D192" i="1"/>
  <c r="H192" i="1" s="1"/>
  <c r="C192" i="1"/>
  <c r="D191" i="1"/>
  <c r="H191" i="1" s="1"/>
  <c r="C191" i="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D183" i="1"/>
  <c r="H183" i="1" s="1"/>
  <c r="C183" i="1"/>
  <c r="G183" i="1" s="1"/>
  <c r="H182" i="1"/>
  <c r="D182" i="1"/>
  <c r="C182" i="1"/>
  <c r="H181" i="1"/>
  <c r="D181" i="1"/>
  <c r="C181" i="1"/>
  <c r="H180" i="1"/>
  <c r="D180" i="1"/>
  <c r="C180" i="1"/>
  <c r="G180" i="1" s="1"/>
  <c r="H179" i="1"/>
  <c r="D179" i="1"/>
  <c r="C179" i="1"/>
  <c r="G179" i="1" s="1"/>
  <c r="D178" i="1"/>
  <c r="H178" i="1" s="1"/>
  <c r="C178" i="1"/>
  <c r="D177" i="1"/>
  <c r="H177" i="1" s="1"/>
  <c r="C177" i="1"/>
  <c r="G177" i="1" s="1"/>
  <c r="D176" i="1"/>
  <c r="H176" i="1" s="1"/>
  <c r="C176" i="1"/>
  <c r="G176" i="1" s="1"/>
  <c r="H175" i="1"/>
  <c r="D175" i="1"/>
  <c r="C175" i="1"/>
  <c r="C174" i="1"/>
  <c r="D173" i="1"/>
  <c r="H173" i="1" s="1"/>
  <c r="C173" i="1"/>
  <c r="G173" i="1" s="1"/>
  <c r="H172" i="1"/>
  <c r="D172" i="1"/>
  <c r="C172" i="1"/>
  <c r="G172" i="1" s="1"/>
  <c r="H171" i="1"/>
  <c r="D171" i="1"/>
  <c r="C171" i="1"/>
  <c r="G171" i="1" s="1"/>
  <c r="D170" i="1"/>
  <c r="H170" i="1" s="1"/>
  <c r="C170" i="1"/>
  <c r="D169" i="1"/>
  <c r="H169" i="1" s="1"/>
  <c r="C169" i="1"/>
  <c r="G169" i="1" s="1"/>
  <c r="D168" i="1"/>
  <c r="H168" i="1" s="1"/>
  <c r="C168" i="1"/>
  <c r="G168" i="1" s="1"/>
  <c r="H167" i="1"/>
  <c r="D167" i="1"/>
  <c r="C167" i="1"/>
  <c r="G167" i="1" s="1"/>
  <c r="D166" i="1"/>
  <c r="H166" i="1" s="1"/>
  <c r="C166" i="1"/>
  <c r="H165" i="1"/>
  <c r="D165" i="1"/>
  <c r="C165" i="1"/>
  <c r="G165" i="1" s="1"/>
  <c r="D164" i="1"/>
  <c r="H164" i="1" s="1"/>
  <c r="C164" i="1"/>
  <c r="G164" i="1" s="1"/>
  <c r="D163" i="1"/>
  <c r="H163" i="1" s="1"/>
  <c r="C163" i="1"/>
  <c r="G163" i="1" s="1"/>
  <c r="H162" i="1"/>
  <c r="D162" i="1"/>
  <c r="C162" i="1"/>
  <c r="G162" i="1" s="1"/>
  <c r="C161" i="1"/>
  <c r="H159" i="1"/>
  <c r="D159" i="1"/>
  <c r="C159" i="1"/>
  <c r="G159" i="1" s="1"/>
  <c r="D158" i="1"/>
  <c r="H158" i="1" s="1"/>
  <c r="C158" i="1"/>
  <c r="G158" i="1" s="1"/>
  <c r="H157" i="1"/>
  <c r="D157" i="1"/>
  <c r="C157" i="1"/>
  <c r="G157" i="1" s="1"/>
  <c r="H156" i="1"/>
  <c r="D156" i="1"/>
  <c r="C156" i="1"/>
  <c r="G156" i="1" s="1"/>
  <c r="H155" i="1"/>
  <c r="D155" i="1"/>
  <c r="C155" i="1"/>
  <c r="H154" i="1"/>
  <c r="D154" i="1"/>
  <c r="C154" i="1"/>
  <c r="G154" i="1" s="1"/>
  <c r="H153" i="1"/>
  <c r="D153" i="1"/>
  <c r="C153" i="1"/>
  <c r="G153" i="1" s="1"/>
  <c r="H152" i="1"/>
  <c r="D152" i="1"/>
  <c r="C152" i="1"/>
  <c r="G152" i="1" s="1"/>
  <c r="H151" i="1"/>
  <c r="D151" i="1"/>
  <c r="C151" i="1"/>
  <c r="D150" i="1"/>
  <c r="H150" i="1" s="1"/>
  <c r="C150" i="1"/>
  <c r="D149" i="1"/>
  <c r="D147" i="1"/>
  <c r="H147" i="1" s="1"/>
  <c r="C147"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D137" i="1"/>
  <c r="H137" i="1" s="1"/>
  <c r="C137" i="1"/>
  <c r="C136" i="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D124" i="1"/>
  <c r="H124" i="1" s="1"/>
  <c r="C124" i="1"/>
  <c r="G124" i="1" s="1"/>
  <c r="H123" i="1"/>
  <c r="D123" i="1"/>
  <c r="C123" i="1"/>
  <c r="G123" i="1" s="1"/>
  <c r="H122" i="1"/>
  <c r="D122" i="1"/>
  <c r="C122" i="1"/>
  <c r="D121" i="1"/>
  <c r="H120" i="1"/>
  <c r="D120" i="1"/>
  <c r="C120" i="1"/>
  <c r="G120" i="1" s="1"/>
  <c r="H119" i="1"/>
  <c r="D119" i="1"/>
  <c r="C119" i="1"/>
  <c r="G119" i="1" s="1"/>
  <c r="D118" i="1"/>
  <c r="H118" i="1" s="1"/>
  <c r="C118" i="1"/>
  <c r="G118" i="1" s="1"/>
  <c r="D117" i="1"/>
  <c r="H117" i="1" s="1"/>
  <c r="C117" i="1"/>
  <c r="G117" i="1" s="1"/>
  <c r="D116" i="1"/>
  <c r="H116" i="1" s="1"/>
  <c r="C116" i="1"/>
  <c r="H115" i="1"/>
  <c r="D115" i="1"/>
  <c r="C115" i="1"/>
  <c r="G115" i="1" s="1"/>
  <c r="H114" i="1"/>
  <c r="D114" i="1"/>
  <c r="C114" i="1"/>
  <c r="G114" i="1" s="1"/>
  <c r="D113" i="1"/>
  <c r="H113" i="1" s="1"/>
  <c r="C113" i="1"/>
  <c r="G113" i="1" s="1"/>
  <c r="H112" i="1"/>
  <c r="D112" i="1"/>
  <c r="C112" i="1"/>
  <c r="G112" i="1" s="1"/>
  <c r="H111" i="1"/>
  <c r="D111" i="1"/>
  <c r="C111" i="1"/>
  <c r="D110" i="1"/>
  <c r="H110" i="1" s="1"/>
  <c r="C110" i="1"/>
  <c r="H109" i="1"/>
  <c r="D109" i="1"/>
  <c r="C109" i="1"/>
  <c r="G109" i="1" s="1"/>
  <c r="C108" i="1"/>
  <c r="D107" i="1"/>
  <c r="H107" i="1" s="1"/>
  <c r="C107" i="1"/>
  <c r="G107" i="1" s="1"/>
  <c r="H106" i="1"/>
  <c r="D106" i="1"/>
  <c r="C106" i="1"/>
  <c r="G106" i="1" s="1"/>
  <c r="D105" i="1"/>
  <c r="H105" i="1" s="1"/>
  <c r="C105" i="1"/>
  <c r="G105" i="1" s="1"/>
  <c r="H104" i="1"/>
  <c r="D104" i="1"/>
  <c r="C104" i="1"/>
  <c r="G104" i="1" s="1"/>
  <c r="D103" i="1"/>
  <c r="H103" i="1" s="1"/>
  <c r="C103"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D93" i="1"/>
  <c r="H93" i="1" s="1"/>
  <c r="C93" i="1"/>
  <c r="H92" i="1"/>
  <c r="D92" i="1"/>
  <c r="C92" i="1"/>
  <c r="G92" i="1" s="1"/>
  <c r="H91" i="1"/>
  <c r="D91" i="1"/>
  <c r="C91" i="1"/>
  <c r="G91" i="1" s="1"/>
  <c r="H90" i="1"/>
  <c r="D90" i="1"/>
  <c r="C90" i="1"/>
  <c r="G90" i="1" s="1"/>
  <c r="D89" i="1"/>
  <c r="H89" i="1" s="1"/>
  <c r="C89" i="1"/>
  <c r="D88" i="1"/>
  <c r="H88" i="1" s="1"/>
  <c r="C88" i="1"/>
  <c r="G88" i="1" s="1"/>
  <c r="D87" i="1"/>
  <c r="H87" i="1" s="1"/>
  <c r="C87" i="1"/>
  <c r="H86" i="1"/>
  <c r="D86" i="1"/>
  <c r="C86" i="1"/>
  <c r="G86" i="1" s="1"/>
  <c r="H85" i="1"/>
  <c r="D85" i="1"/>
  <c r="C85" i="1"/>
  <c r="G85" i="1" s="1"/>
  <c r="H84" i="1"/>
  <c r="D84" i="1"/>
  <c r="C84" i="1"/>
  <c r="G84" i="1" s="1"/>
  <c r="H83" i="1"/>
  <c r="D83" i="1"/>
  <c r="C83" i="1"/>
  <c r="G83" i="1" s="1"/>
  <c r="H82" i="1"/>
  <c r="D82" i="1"/>
  <c r="C82" i="1"/>
  <c r="G82" i="1" s="1"/>
  <c r="D81" i="1"/>
  <c r="H81" i="1" s="1"/>
  <c r="C81" i="1"/>
  <c r="G81" i="1" s="1"/>
  <c r="H80" i="1"/>
  <c r="D80" i="1"/>
  <c r="C80" i="1"/>
  <c r="G80" i="1" s="1"/>
  <c r="D79" i="1"/>
  <c r="H79" i="1" s="1"/>
  <c r="C79" i="1"/>
  <c r="C78" i="1"/>
  <c r="H77" i="1"/>
  <c r="D77" i="1"/>
  <c r="C77" i="1"/>
  <c r="G77" i="1" s="1"/>
  <c r="H76" i="1"/>
  <c r="D76" i="1"/>
  <c r="C76" i="1"/>
  <c r="G76" i="1" s="1"/>
  <c r="H75" i="1"/>
  <c r="D75" i="1"/>
  <c r="C75" i="1"/>
  <c r="G75" i="1" s="1"/>
  <c r="H74" i="1"/>
  <c r="D74" i="1"/>
  <c r="C74" i="1"/>
  <c r="G74" i="1" s="1"/>
  <c r="H73" i="1"/>
  <c r="D73" i="1"/>
  <c r="C73" i="1"/>
  <c r="G73" i="1" s="1"/>
  <c r="H72" i="1"/>
  <c r="D72" i="1"/>
  <c r="C72" i="1"/>
  <c r="G72" i="1" s="1"/>
  <c r="D71" i="1"/>
  <c r="H71" i="1" s="1"/>
  <c r="C71" i="1"/>
  <c r="D70" i="1"/>
  <c r="H70" i="1" s="1"/>
  <c r="C70" i="1"/>
  <c r="G70" i="1" s="1"/>
  <c r="H69" i="1"/>
  <c r="D69" i="1"/>
  <c r="C69" i="1"/>
  <c r="G69" i="1" s="1"/>
  <c r="H68" i="1"/>
  <c r="D68" i="1"/>
  <c r="C68" i="1"/>
  <c r="G68" i="1" s="1"/>
  <c r="H67" i="1"/>
  <c r="D67" i="1"/>
  <c r="C67" i="1"/>
  <c r="G67" i="1" s="1"/>
  <c r="H66" i="1"/>
  <c r="D66" i="1"/>
  <c r="C66" i="1"/>
  <c r="G66" i="1" s="1"/>
  <c r="D65" i="1"/>
  <c r="H65" i="1" s="1"/>
  <c r="C65" i="1"/>
  <c r="G65" i="1" s="1"/>
  <c r="C64" i="1"/>
  <c r="H63" i="1"/>
  <c r="D63" i="1"/>
  <c r="C63" i="1"/>
  <c r="H62" i="1"/>
  <c r="D62" i="1"/>
  <c r="C62" i="1"/>
  <c r="G62" i="1" s="1"/>
  <c r="H61" i="1"/>
  <c r="D61" i="1"/>
  <c r="C61" i="1"/>
  <c r="G61" i="1" s="1"/>
  <c r="D60" i="1"/>
  <c r="H60" i="1" s="1"/>
  <c r="C60" i="1"/>
  <c r="G60" i="1" s="1"/>
  <c r="H59" i="1"/>
  <c r="D59" i="1"/>
  <c r="C59" i="1"/>
  <c r="G59" i="1" s="1"/>
  <c r="D58" i="1"/>
  <c r="H58" i="1" s="1"/>
  <c r="C58" i="1"/>
  <c r="G58" i="1" s="1"/>
  <c r="C57" i="1"/>
  <c r="D56" i="1"/>
  <c r="H56" i="1" s="1"/>
  <c r="C56" i="1"/>
  <c r="D55" i="1"/>
  <c r="H55" i="1" s="1"/>
  <c r="C55" i="1"/>
  <c r="D54" i="1"/>
  <c r="H54" i="1" s="1"/>
  <c r="C54" i="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D29" i="1"/>
  <c r="H29" i="1" s="1"/>
  <c r="C29" i="1"/>
  <c r="H28" i="1"/>
  <c r="D28" i="1"/>
  <c r="C28" i="1"/>
  <c r="G28" i="1" s="1"/>
  <c r="D27" i="1"/>
  <c r="H27" i="1" s="1"/>
  <c r="C27" i="1"/>
  <c r="G27" i="1" s="1"/>
  <c r="H26" i="1"/>
  <c r="D26" i="1"/>
  <c r="C26" i="1"/>
  <c r="G26" i="1" s="1"/>
  <c r="C25" i="1"/>
  <c r="H24" i="1"/>
  <c r="D24" i="1"/>
  <c r="C24" i="1"/>
  <c r="G24" i="1" s="1"/>
  <c r="H23" i="1"/>
  <c r="D23" i="1"/>
  <c r="C23" i="1"/>
  <c r="G23" i="1" s="1"/>
  <c r="H22" i="1"/>
  <c r="D22" i="1"/>
  <c r="C22" i="1"/>
  <c r="G22" i="1" s="1"/>
  <c r="H21" i="1"/>
  <c r="D21" i="1"/>
  <c r="C21" i="1"/>
  <c r="G21" i="1" s="1"/>
  <c r="D20" i="1"/>
  <c r="H20" i="1" s="1"/>
  <c r="C20" i="1"/>
  <c r="C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H11" i="1" s="1"/>
  <c r="C11" i="1"/>
  <c r="G11" i="1" s="1"/>
  <c r="H10" i="1"/>
  <c r="D10" i="1"/>
  <c r="C10" i="1"/>
  <c r="G10" i="1" s="1"/>
  <c r="H9" i="1"/>
  <c r="D9" i="1"/>
  <c r="C9" i="1"/>
  <c r="G9" i="1" s="1"/>
  <c r="D8" i="1"/>
  <c r="H8" i="1" s="1"/>
  <c r="C8" i="1"/>
  <c r="D7" i="1"/>
  <c r="H7" i="1" s="1"/>
  <c r="C7" i="1"/>
  <c r="G7" i="1" s="1"/>
  <c r="D6" i="1"/>
  <c r="H6" i="1" s="1"/>
  <c r="C6" i="1"/>
  <c r="G6" i="1" s="1"/>
  <c r="H5" i="1"/>
  <c r="D5" i="1"/>
  <c r="C5" i="1"/>
  <c r="G5" i="1" s="1"/>
  <c r="D4" i="1"/>
  <c r="H4" i="1" s="1"/>
  <c r="C4" i="1"/>
  <c r="H372" i="1" l="1"/>
  <c r="G989" i="1"/>
  <c r="E84" i="9"/>
  <c r="B84" i="9" s="1"/>
  <c r="F239" i="9"/>
  <c r="B239" i="9" s="1"/>
  <c r="G715" i="1"/>
  <c r="H705" i="1"/>
  <c r="G651" i="1"/>
  <c r="B296" i="9"/>
  <c r="E25" i="9"/>
  <c r="B25" i="9" s="1"/>
  <c r="E166" i="9"/>
  <c r="B166" i="9" s="1"/>
  <c r="H342" i="1"/>
  <c r="D305" i="1"/>
  <c r="H423" i="1"/>
  <c r="D285" i="1"/>
  <c r="H285" i="1" s="1"/>
  <c r="D274" i="1"/>
  <c r="H274" i="1" s="1"/>
  <c r="F247" i="9"/>
  <c r="B247" i="9" s="1"/>
  <c r="E262" i="4"/>
  <c r="D258" i="1" s="1"/>
  <c r="E81" i="9"/>
  <c r="B81" i="9" s="1"/>
  <c r="G243" i="1"/>
  <c r="G242" i="1"/>
  <c r="G233" i="1"/>
  <c r="E69" i="9"/>
  <c r="G221" i="1"/>
  <c r="G224" i="1"/>
  <c r="E68" i="9"/>
  <c r="B68" i="9" s="1"/>
  <c r="G212" i="1"/>
  <c r="G213" i="1"/>
  <c r="E64" i="9"/>
  <c r="B64" i="9" s="1"/>
  <c r="E202" i="4"/>
  <c r="D198" i="1" s="1"/>
  <c r="H198" i="1" s="1"/>
  <c r="G197" i="1"/>
  <c r="E57" i="9"/>
  <c r="B57" i="9" s="1"/>
  <c r="B244" i="9"/>
  <c r="G194" i="1"/>
  <c r="E56" i="9"/>
  <c r="B56" i="9" s="1"/>
  <c r="D190" i="1"/>
  <c r="H190" i="1" s="1"/>
  <c r="G193" i="1"/>
  <c r="F242" i="9"/>
  <c r="B242" i="9" s="1"/>
  <c r="G192" i="1"/>
  <c r="G191" i="1"/>
  <c r="F241" i="9"/>
  <c r="B241" i="9" s="1"/>
  <c r="E53" i="9"/>
  <c r="B53" i="9" s="1"/>
  <c r="G182" i="1"/>
  <c r="G181" i="1"/>
  <c r="G178" i="1"/>
  <c r="G175" i="1"/>
  <c r="G174" i="1"/>
  <c r="F170" i="4"/>
  <c r="G170" i="1"/>
  <c r="G166" i="1"/>
  <c r="D161" i="1"/>
  <c r="H161" i="1" s="1"/>
  <c r="E49" i="9"/>
  <c r="B49" i="9" s="1"/>
  <c r="G161" i="1"/>
  <c r="G155" i="1"/>
  <c r="G151" i="1"/>
  <c r="G150" i="1"/>
  <c r="G147" i="1"/>
  <c r="F140" i="4"/>
  <c r="D136" i="1"/>
  <c r="H136" i="1" s="1"/>
  <c r="G136" i="1"/>
  <c r="F141" i="4"/>
  <c r="G137" i="1"/>
  <c r="G122" i="1"/>
  <c r="G116" i="1"/>
  <c r="G111" i="1"/>
  <c r="G108" i="1"/>
  <c r="G110" i="1"/>
  <c r="E106" i="4"/>
  <c r="D102" i="1" s="1"/>
  <c r="F107" i="4"/>
  <c r="G103" i="1"/>
  <c r="G93" i="1"/>
  <c r="B233" i="9"/>
  <c r="G87" i="1"/>
  <c r="G89" i="1"/>
  <c r="G79" i="1"/>
  <c r="E82" i="4"/>
  <c r="G71" i="1"/>
  <c r="G64" i="1"/>
  <c r="F68" i="4"/>
  <c r="G63" i="1"/>
  <c r="F61" i="4"/>
  <c r="G57" i="1"/>
  <c r="G54" i="1"/>
  <c r="G56" i="1"/>
  <c r="F58" i="4"/>
  <c r="G55" i="1"/>
  <c r="G29" i="1"/>
  <c r="G25" i="1"/>
  <c r="F29" i="4"/>
  <c r="G19" i="1"/>
  <c r="G20" i="1"/>
  <c r="G8" i="1"/>
  <c r="G4" i="1"/>
  <c r="H1388" i="1"/>
  <c r="G1386" i="1"/>
  <c r="H1385" i="1"/>
  <c r="H1384" i="1"/>
  <c r="G1389" i="1"/>
  <c r="G1388" i="1"/>
  <c r="G1385" i="1"/>
  <c r="G1384" i="1"/>
  <c r="H1261" i="1"/>
  <c r="E135" i="5"/>
  <c r="D1140" i="1" s="1"/>
  <c r="H1145" i="1"/>
  <c r="G1085" i="1"/>
  <c r="G1078" i="1"/>
  <c r="G1062" i="1"/>
  <c r="H1055" i="1"/>
  <c r="H1039" i="1"/>
  <c r="F29" i="5"/>
  <c r="H1035" i="1"/>
  <c r="H1023" i="1"/>
  <c r="H1019" i="1"/>
  <c r="H1183" i="1"/>
  <c r="H1394" i="1"/>
  <c r="H1371" i="1"/>
  <c r="E337" i="9"/>
  <c r="B337" i="9" s="1"/>
  <c r="G1302" i="1"/>
  <c r="E305" i="9"/>
  <c r="B305" i="9" s="1"/>
  <c r="E255" i="5"/>
  <c r="D1259" i="1" s="1"/>
  <c r="G1259" i="1" s="1"/>
  <c r="F260" i="5"/>
  <c r="H1265" i="1"/>
  <c r="H1257" i="1"/>
  <c r="E340" i="9"/>
  <c r="B340" i="9" s="1"/>
  <c r="H1251" i="1"/>
  <c r="G1203" i="1"/>
  <c r="C1201" i="1"/>
  <c r="F197" i="5"/>
  <c r="D178" i="5"/>
  <c r="C1182" i="1" s="1"/>
  <c r="D1190" i="1"/>
  <c r="G1184" i="1"/>
  <c r="H1684" i="1"/>
  <c r="G1683" i="1"/>
  <c r="G1671" i="1"/>
  <c r="G1670" i="1"/>
  <c r="C1622" i="1"/>
  <c r="H1622" i="1" s="1"/>
  <c r="G1614" i="1"/>
  <c r="H1618" i="1"/>
  <c r="H1612" i="1"/>
  <c r="G1611" i="1"/>
  <c r="G1609" i="1"/>
  <c r="G1602" i="1"/>
  <c r="G1605" i="1"/>
  <c r="H1591" i="1"/>
  <c r="G1589" i="1"/>
  <c r="G1583" i="1"/>
  <c r="H1586" i="1"/>
  <c r="G1585" i="1"/>
  <c r="G1536" i="1"/>
  <c r="G1534" i="1"/>
  <c r="H1525" i="1"/>
  <c r="G1525" i="1"/>
  <c r="F129" i="6"/>
  <c r="D1514" i="1"/>
  <c r="F115" i="6"/>
  <c r="E114" i="6"/>
  <c r="I30" i="3" s="1"/>
  <c r="G1504" i="1"/>
  <c r="H1482" i="1"/>
  <c r="D1478" i="1"/>
  <c r="H1470" i="1"/>
  <c r="G1456" i="1"/>
  <c r="G1450" i="1"/>
  <c r="G1451" i="1"/>
  <c r="G1449" i="1"/>
  <c r="H1439" i="1"/>
  <c r="G1439" i="1"/>
  <c r="F43" i="6"/>
  <c r="G1412" i="1"/>
  <c r="D1402" i="1"/>
  <c r="E326" i="9"/>
  <c r="B326" i="9" s="1"/>
  <c r="E36" i="9"/>
  <c r="B36" i="9" s="1"/>
  <c r="B236" i="9"/>
  <c r="E322" i="9"/>
  <c r="B322" i="9" s="1"/>
  <c r="E31" i="9"/>
  <c r="B31" i="9" s="1"/>
  <c r="E307" i="9"/>
  <c r="B307" i="9" s="1"/>
  <c r="G482" i="1"/>
  <c r="H482" i="1"/>
  <c r="G238" i="1"/>
  <c r="H1252" i="1"/>
  <c r="G1252" i="1"/>
  <c r="C1075" i="1"/>
  <c r="H1518" i="1"/>
  <c r="G1518" i="1"/>
  <c r="H520" i="1"/>
  <c r="G520" i="1"/>
  <c r="H1569" i="1"/>
  <c r="G1569" i="1"/>
  <c r="I1569" i="1" s="1"/>
  <c r="F532" i="4"/>
  <c r="C526" i="1"/>
  <c r="G1100" i="1"/>
  <c r="H1100" i="1"/>
  <c r="G1116" i="1"/>
  <c r="H1116" i="1"/>
  <c r="H1179" i="1"/>
  <c r="G1179" i="1"/>
  <c r="G1213" i="1"/>
  <c r="H1213" i="1"/>
  <c r="F274" i="4"/>
  <c r="C270" i="1"/>
  <c r="D273" i="4"/>
  <c r="F470" i="4"/>
  <c r="C464" i="1"/>
  <c r="C485" i="1"/>
  <c r="F491" i="4"/>
  <c r="F502" i="4"/>
  <c r="C496" i="1"/>
  <c r="C551" i="1"/>
  <c r="F557" i="4"/>
  <c r="C575" i="1"/>
  <c r="F581" i="4"/>
  <c r="H314" i="9"/>
  <c r="E314" i="9" s="1"/>
  <c r="B314" i="9" s="1"/>
  <c r="E88" i="5"/>
  <c r="D1093" i="1" s="1"/>
  <c r="F39" i="6"/>
  <c r="D35" i="6"/>
  <c r="C1435" i="1"/>
  <c r="C250" i="1"/>
  <c r="H1240" i="1"/>
  <c r="G1240" i="1"/>
  <c r="G1250" i="1"/>
  <c r="G1253" i="1"/>
  <c r="H1256" i="1"/>
  <c r="H1260" i="1"/>
  <c r="H1264" i="1"/>
  <c r="H1268" i="1"/>
  <c r="H1272" i="1"/>
  <c r="H1276" i="1"/>
  <c r="H1283" i="1"/>
  <c r="G1286" i="1"/>
  <c r="H1286" i="1"/>
  <c r="G1298" i="1"/>
  <c r="H1405" i="1"/>
  <c r="H1408" i="1"/>
  <c r="H1410" i="1"/>
  <c r="G1410" i="1"/>
  <c r="H1418" i="1"/>
  <c r="G1418" i="1"/>
  <c r="H1465" i="1"/>
  <c r="H1473" i="1"/>
  <c r="H1481" i="1"/>
  <c r="H1487" i="1"/>
  <c r="G1487" i="1"/>
  <c r="H1495" i="1"/>
  <c r="G1495" i="1"/>
  <c r="G1507" i="1"/>
  <c r="D1510" i="1"/>
  <c r="G1511" i="1"/>
  <c r="G1515" i="1"/>
  <c r="G1519" i="1"/>
  <c r="G1523" i="1"/>
  <c r="G1554" i="1"/>
  <c r="H1558" i="1"/>
  <c r="J1558" i="1"/>
  <c r="G1558" i="1"/>
  <c r="H1560" i="1"/>
  <c r="G1560" i="1"/>
  <c r="I1560" i="1" s="1"/>
  <c r="J1564" i="1"/>
  <c r="G1564" i="1"/>
  <c r="H1564" i="1"/>
  <c r="J1568" i="1"/>
  <c r="G1568" i="1"/>
  <c r="I1568" i="1" s="1"/>
  <c r="H1568" i="1"/>
  <c r="G1577" i="1"/>
  <c r="H1582" i="1"/>
  <c r="H1665" i="1"/>
  <c r="G1665" i="1"/>
  <c r="H1669" i="1"/>
  <c r="G1669" i="1"/>
  <c r="H1673" i="1"/>
  <c r="G1673" i="1"/>
  <c r="H1677" i="1"/>
  <c r="G1677" i="1"/>
  <c r="H1681" i="1"/>
  <c r="G1681" i="1"/>
  <c r="H1685" i="1"/>
  <c r="G1685" i="1"/>
  <c r="E230" i="4"/>
  <c r="D226" i="1" s="1"/>
  <c r="C353" i="1"/>
  <c r="F358" i="4"/>
  <c r="E430" i="4"/>
  <c r="D536" i="4"/>
  <c r="C539" i="1"/>
  <c r="F545" i="4"/>
  <c r="C579" i="1"/>
  <c r="F585" i="4"/>
  <c r="E597" i="4"/>
  <c r="D591" i="1" s="1"/>
  <c r="C1061" i="1"/>
  <c r="F56" i="5"/>
  <c r="D119" i="5"/>
  <c r="F120" i="5"/>
  <c r="C1125" i="1"/>
  <c r="F165" i="5"/>
  <c r="D1170" i="1"/>
  <c r="H1228" i="1"/>
  <c r="G1228" i="1"/>
  <c r="H1244" i="1"/>
  <c r="G1244" i="1"/>
  <c r="G1476" i="1"/>
  <c r="H1476" i="1"/>
  <c r="G1484" i="1"/>
  <c r="H1484" i="1"/>
  <c r="G1546" i="1"/>
  <c r="I1546" i="1" s="1"/>
  <c r="H1546" i="1"/>
  <c r="H1562" i="1"/>
  <c r="G1562" i="1"/>
  <c r="I1562" i="1" s="1"/>
  <c r="C368" i="1"/>
  <c r="C523" i="1"/>
  <c r="F529" i="4"/>
  <c r="H336" i="9"/>
  <c r="E177" i="5"/>
  <c r="D1182" i="1"/>
  <c r="D296" i="5"/>
  <c r="C1301" i="1"/>
  <c r="F297" i="5"/>
  <c r="G261" i="1"/>
  <c r="G264" i="1"/>
  <c r="G318" i="1"/>
  <c r="G320" i="1"/>
  <c r="G322" i="1"/>
  <c r="G324" i="1"/>
  <c r="G327" i="1"/>
  <c r="G330" i="1"/>
  <c r="G332" i="1"/>
  <c r="G334" i="1"/>
  <c r="G350" i="1"/>
  <c r="G362" i="1"/>
  <c r="H390" i="1"/>
  <c r="G398" i="1"/>
  <c r="G400" i="1"/>
  <c r="G408" i="1"/>
  <c r="G468" i="1"/>
  <c r="G472" i="1"/>
  <c r="H507" i="1"/>
  <c r="G510" i="1"/>
  <c r="G514" i="1"/>
  <c r="H528" i="1"/>
  <c r="H540" i="1"/>
  <c r="G555" i="1"/>
  <c r="G563" i="1"/>
  <c r="G581" i="1"/>
  <c r="G583" i="1"/>
  <c r="G585" i="1"/>
  <c r="G587" i="1"/>
  <c r="G589" i="1"/>
  <c r="G605" i="1"/>
  <c r="G618" i="1"/>
  <c r="H630" i="1"/>
  <c r="H635" i="1"/>
  <c r="G647" i="1"/>
  <c r="H1014" i="1"/>
  <c r="H1018" i="1"/>
  <c r="H1022" i="1"/>
  <c r="H1026" i="1"/>
  <c r="H1030" i="1"/>
  <c r="H1034" i="1"/>
  <c r="H1038" i="1"/>
  <c r="H1042" i="1"/>
  <c r="H1046" i="1"/>
  <c r="H1050" i="1"/>
  <c r="H1054" i="1"/>
  <c r="H1058" i="1"/>
  <c r="G1096" i="1"/>
  <c r="H1096" i="1"/>
  <c r="H1106" i="1"/>
  <c r="H1109" i="1"/>
  <c r="G1112" i="1"/>
  <c r="H1112" i="1"/>
  <c r="H1122" i="1"/>
  <c r="G1144" i="1"/>
  <c r="H1144" i="1"/>
  <c r="G1157" i="1"/>
  <c r="G1160" i="1"/>
  <c r="H1163" i="1"/>
  <c r="G1163" i="1"/>
  <c r="G1172" i="1"/>
  <c r="H1175" i="1"/>
  <c r="G1175" i="1"/>
  <c r="H1224" i="1"/>
  <c r="G1224" i="1"/>
  <c r="G1234" i="1"/>
  <c r="H262" i="1"/>
  <c r="H263" i="1"/>
  <c r="G272" i="1"/>
  <c r="G273" i="1"/>
  <c r="G275" i="1"/>
  <c r="G277" i="1"/>
  <c r="G279" i="1"/>
  <c r="G280" i="1"/>
  <c r="G283" i="1"/>
  <c r="G284" i="1"/>
  <c r="G287" i="1"/>
  <c r="G289" i="1"/>
  <c r="G292" i="1"/>
  <c r="G299" i="1"/>
  <c r="G301" i="1"/>
  <c r="H321" i="1"/>
  <c r="H323" i="1"/>
  <c r="H325" i="1"/>
  <c r="H326" i="1"/>
  <c r="H328" i="1"/>
  <c r="H329" i="1"/>
  <c r="H331" i="1"/>
  <c r="H333" i="1"/>
  <c r="G345" i="1"/>
  <c r="G347" i="1"/>
  <c r="H351" i="1"/>
  <c r="G358" i="1"/>
  <c r="G359" i="1"/>
  <c r="G360" i="1"/>
  <c r="H397" i="1"/>
  <c r="H399" i="1"/>
  <c r="H498" i="1"/>
  <c r="H502" i="1"/>
  <c r="G518" i="1"/>
  <c r="G519" i="1"/>
  <c r="G521" i="1"/>
  <c r="H547" i="1"/>
  <c r="G558" i="1"/>
  <c r="G562" i="1"/>
  <c r="H580" i="1"/>
  <c r="H582" i="1"/>
  <c r="H584" i="1"/>
  <c r="H586" i="1"/>
  <c r="G604" i="1"/>
  <c r="G608" i="1"/>
  <c r="H626" i="1"/>
  <c r="H629" i="1"/>
  <c r="H645" i="1"/>
  <c r="H648" i="1"/>
  <c r="H1021" i="1"/>
  <c r="H1025" i="1"/>
  <c r="H1029" i="1"/>
  <c r="H1033" i="1"/>
  <c r="H1037" i="1"/>
  <c r="H1041" i="1"/>
  <c r="H1049" i="1"/>
  <c r="H1053" i="1"/>
  <c r="H1057" i="1"/>
  <c r="G1077" i="1"/>
  <c r="G1108" i="1"/>
  <c r="H1108" i="1"/>
  <c r="H1150" i="1"/>
  <c r="G1156" i="1"/>
  <c r="G1246" i="1"/>
  <c r="H1263" i="1"/>
  <c r="H1267" i="1"/>
  <c r="H1271" i="1"/>
  <c r="H1275" i="1"/>
  <c r="G1282" i="1"/>
  <c r="H1282" i="1"/>
  <c r="H1297" i="1"/>
  <c r="G1297" i="1"/>
  <c r="G1407" i="1"/>
  <c r="H1407" i="1"/>
  <c r="H1430" i="1"/>
  <c r="G1430" i="1"/>
  <c r="G1464" i="1"/>
  <c r="H1464" i="1"/>
  <c r="G1472" i="1"/>
  <c r="H1472" i="1"/>
  <c r="G1480" i="1"/>
  <c r="H1480" i="1"/>
  <c r="G1492" i="1"/>
  <c r="H1541" i="1"/>
  <c r="J1541" i="1"/>
  <c r="G1541" i="1"/>
  <c r="J1546" i="1"/>
  <c r="J1562" i="1"/>
  <c r="H1567" i="1"/>
  <c r="G1567" i="1"/>
  <c r="J1576" i="1"/>
  <c r="G1576" i="1"/>
  <c r="H1576" i="1"/>
  <c r="G1582" i="1"/>
  <c r="H1604" i="1"/>
  <c r="G1606" i="1"/>
  <c r="C309" i="1"/>
  <c r="F314" i="4"/>
  <c r="C316" i="1"/>
  <c r="C393" i="1"/>
  <c r="F398" i="4"/>
  <c r="F401" i="4"/>
  <c r="C396" i="1"/>
  <c r="E406" i="4"/>
  <c r="D401" i="1" s="1"/>
  <c r="D402" i="1"/>
  <c r="C405" i="1"/>
  <c r="F410" i="4"/>
  <c r="G1148" i="1"/>
  <c r="H1148" i="1"/>
  <c r="H1167" i="1"/>
  <c r="G1167" i="1"/>
  <c r="G1290" i="1"/>
  <c r="H1290" i="1"/>
  <c r="H1426" i="1"/>
  <c r="G1426" i="1"/>
  <c r="G1460" i="1"/>
  <c r="H1460" i="1"/>
  <c r="G1468" i="1"/>
  <c r="H1468" i="1"/>
  <c r="H1573" i="1"/>
  <c r="G1573" i="1"/>
  <c r="C361" i="1"/>
  <c r="F366" i="4"/>
  <c r="F379" i="4"/>
  <c r="D374" i="1"/>
  <c r="C461" i="1"/>
  <c r="F467" i="4"/>
  <c r="D466" i="4"/>
  <c r="F584" i="4"/>
  <c r="C578" i="1"/>
  <c r="C591" i="1"/>
  <c r="C615" i="1"/>
  <c r="F621" i="4"/>
  <c r="F76" i="5"/>
  <c r="C1081" i="1"/>
  <c r="C1503" i="1"/>
  <c r="F107" i="6"/>
  <c r="G260" i="1"/>
  <c r="G294" i="1"/>
  <c r="G319" i="1"/>
  <c r="G335" i="1"/>
  <c r="G352" i="1"/>
  <c r="G366" i="1"/>
  <c r="H422" i="1"/>
  <c r="H499" i="1"/>
  <c r="H503" i="1"/>
  <c r="H544" i="1"/>
  <c r="H548" i="1"/>
  <c r="G559" i="1"/>
  <c r="H577" i="1"/>
  <c r="G588" i="1"/>
  <c r="G590" i="1"/>
  <c r="D601" i="1"/>
  <c r="H602" i="1"/>
  <c r="G609" i="1"/>
  <c r="G622" i="1"/>
  <c r="G646" i="1"/>
  <c r="G1209" i="1"/>
  <c r="H1209" i="1"/>
  <c r="G1218" i="1"/>
  <c r="G1221" i="1"/>
  <c r="G1237" i="1"/>
  <c r="G271" i="1"/>
  <c r="G274" i="1"/>
  <c r="G276" i="1"/>
  <c r="G278" i="1"/>
  <c r="G281" i="1"/>
  <c r="G282" i="1"/>
  <c r="G286" i="1"/>
  <c r="G288" i="1"/>
  <c r="G290" i="1"/>
  <c r="G291" i="1"/>
  <c r="G298" i="1"/>
  <c r="G300" i="1"/>
  <c r="G302" i="1"/>
  <c r="G346" i="1"/>
  <c r="G348" i="1"/>
  <c r="G357" i="1"/>
  <c r="G365" i="1"/>
  <c r="H389" i="1"/>
  <c r="G411" i="1"/>
  <c r="G467" i="1"/>
  <c r="G471" i="1"/>
  <c r="D474" i="1"/>
  <c r="H506" i="1"/>
  <c r="G509" i="1"/>
  <c r="G513" i="1"/>
  <c r="G517" i="1"/>
  <c r="G522" i="1"/>
  <c r="H527" i="1"/>
  <c r="H543" i="1"/>
  <c r="G554" i="1"/>
  <c r="H576" i="1"/>
  <c r="G617" i="1"/>
  <c r="G621" i="1"/>
  <c r="G632" i="1"/>
  <c r="H632" i="1"/>
  <c r="H1045" i="1"/>
  <c r="G1080" i="1"/>
  <c r="H1102" i="1"/>
  <c r="H1105" i="1"/>
  <c r="H1118" i="1"/>
  <c r="H1121" i="1"/>
  <c r="G1153" i="1"/>
  <c r="H1159" i="1"/>
  <c r="G1159" i="1"/>
  <c r="G1169" i="1"/>
  <c r="H1171" i="1"/>
  <c r="G1171" i="1"/>
  <c r="G1217" i="1"/>
  <c r="H1220" i="1"/>
  <c r="G1220" i="1"/>
  <c r="G1230" i="1"/>
  <c r="G1233" i="1"/>
  <c r="H1236" i="1"/>
  <c r="G1236" i="1"/>
  <c r="G1249" i="1"/>
  <c r="G364" i="1"/>
  <c r="H392" i="1"/>
  <c r="G395" i="1"/>
  <c r="G410" i="1"/>
  <c r="D425" i="1"/>
  <c r="H463" i="1"/>
  <c r="G466" i="1"/>
  <c r="G470" i="1"/>
  <c r="H497" i="1"/>
  <c r="H501" i="1"/>
  <c r="H505" i="1"/>
  <c r="G512" i="1"/>
  <c r="H542" i="1"/>
  <c r="H546" i="1"/>
  <c r="H550" i="1"/>
  <c r="G553" i="1"/>
  <c r="G557" i="1"/>
  <c r="G561" i="1"/>
  <c r="G607" i="1"/>
  <c r="G613" i="1"/>
  <c r="G616" i="1"/>
  <c r="G620" i="1"/>
  <c r="H625" i="1"/>
  <c r="G628" i="1"/>
  <c r="H628" i="1"/>
  <c r="H1016" i="1"/>
  <c r="H1020" i="1"/>
  <c r="H1024" i="1"/>
  <c r="H1028" i="1"/>
  <c r="H1032" i="1"/>
  <c r="H1036" i="1"/>
  <c r="H1040" i="1"/>
  <c r="H1044" i="1"/>
  <c r="H1048" i="1"/>
  <c r="H1052" i="1"/>
  <c r="H1056" i="1"/>
  <c r="H1060" i="1"/>
  <c r="G1076" i="1"/>
  <c r="H1079" i="1"/>
  <c r="G1079" i="1"/>
  <c r="D1094" i="1"/>
  <c r="H1098" i="1"/>
  <c r="H1101" i="1"/>
  <c r="G1104" i="1"/>
  <c r="H1104" i="1"/>
  <c r="H1114" i="1"/>
  <c r="H1117" i="1"/>
  <c r="G1120" i="1"/>
  <c r="H1120" i="1"/>
  <c r="H1146" i="1"/>
  <c r="H1149" i="1"/>
  <c r="H1155" i="1"/>
  <c r="G1155" i="1"/>
  <c r="G1165" i="1"/>
  <c r="G1168" i="1"/>
  <c r="G1177" i="1"/>
  <c r="H1211" i="1"/>
  <c r="H1214" i="1"/>
  <c r="H1216" i="1"/>
  <c r="G1216" i="1"/>
  <c r="G1226" i="1"/>
  <c r="G1229" i="1"/>
  <c r="H1232" i="1"/>
  <c r="G1232" i="1"/>
  <c r="G1242" i="1"/>
  <c r="G1245" i="1"/>
  <c r="H1248" i="1"/>
  <c r="G1248" i="1"/>
  <c r="H1258" i="1"/>
  <c r="H1262" i="1"/>
  <c r="H1266" i="1"/>
  <c r="H1270" i="1"/>
  <c r="H1274" i="1"/>
  <c r="H1288" i="1"/>
  <c r="H1291" i="1"/>
  <c r="G1294" i="1"/>
  <c r="H1294" i="1"/>
  <c r="G1403" i="1"/>
  <c r="H1403" i="1"/>
  <c r="H1414" i="1"/>
  <c r="G1414" i="1"/>
  <c r="H1422" i="1"/>
  <c r="G1422" i="1"/>
  <c r="G1427" i="1"/>
  <c r="H1461" i="1"/>
  <c r="H1469" i="1"/>
  <c r="H1477" i="1"/>
  <c r="H1491" i="1"/>
  <c r="G1491" i="1"/>
  <c r="H1499" i="1"/>
  <c r="G1499" i="1"/>
  <c r="G1505" i="1"/>
  <c r="G1509" i="1"/>
  <c r="G1513" i="1"/>
  <c r="G1517" i="1"/>
  <c r="G1521" i="1"/>
  <c r="G1542" i="1"/>
  <c r="H1542" i="1"/>
  <c r="J1542" i="1"/>
  <c r="H1548" i="1"/>
  <c r="G1548" i="1"/>
  <c r="J1559" i="1"/>
  <c r="G1559" i="1"/>
  <c r="H1559" i="1"/>
  <c r="J1560" i="1"/>
  <c r="G1563" i="1"/>
  <c r="H1563" i="1"/>
  <c r="H1565" i="1"/>
  <c r="G1565" i="1"/>
  <c r="J1569" i="1"/>
  <c r="H1575" i="1"/>
  <c r="G1575" i="1"/>
  <c r="J1581" i="1"/>
  <c r="H1581" i="1"/>
  <c r="G1581" i="1"/>
  <c r="I1581" i="1" s="1"/>
  <c r="H1601" i="1"/>
  <c r="G1601" i="1"/>
  <c r="G1625" i="1"/>
  <c r="H1628" i="1"/>
  <c r="G1630" i="1"/>
  <c r="F178" i="4"/>
  <c r="E164" i="4"/>
  <c r="D221" i="4"/>
  <c r="C259" i="1"/>
  <c r="F263" i="4"/>
  <c r="D262" i="4"/>
  <c r="H1446" i="1"/>
  <c r="G1446" i="1"/>
  <c r="F61" i="6"/>
  <c r="C1457" i="1"/>
  <c r="F122" i="6"/>
  <c r="E6" i="7"/>
  <c r="D1540" i="1"/>
  <c r="E22" i="7"/>
  <c r="D1556" i="1"/>
  <c r="H1556" i="1" s="1"/>
  <c r="I35" i="3"/>
  <c r="D1571" i="1"/>
  <c r="G1571" i="1" s="1"/>
  <c r="I36" i="3"/>
  <c r="D1577" i="1"/>
  <c r="H1577" i="1" s="1"/>
  <c r="J1551" i="1"/>
  <c r="G1551" i="1"/>
  <c r="I1551" i="1" s="1"/>
  <c r="J1552" i="1"/>
  <c r="H1641" i="1"/>
  <c r="G1641" i="1"/>
  <c r="F8" i="4"/>
  <c r="D7" i="4"/>
  <c r="F50" i="4"/>
  <c r="D49" i="4"/>
  <c r="C317" i="1"/>
  <c r="F322" i="4"/>
  <c r="F341" i="4"/>
  <c r="C336" i="1"/>
  <c r="C349" i="1"/>
  <c r="F354" i="4"/>
  <c r="C369" i="1"/>
  <c r="F374" i="4"/>
  <c r="F393" i="4"/>
  <c r="C388" i="1"/>
  <c r="C401" i="1"/>
  <c r="F406" i="4"/>
  <c r="C473" i="1"/>
  <c r="F479" i="4"/>
  <c r="E12" i="5"/>
  <c r="C1093" i="1"/>
  <c r="F88" i="5"/>
  <c r="D135" i="5"/>
  <c r="C1141" i="1"/>
  <c r="F136" i="5"/>
  <c r="F211" i="5"/>
  <c r="C1215" i="1"/>
  <c r="D203" i="5"/>
  <c r="C1295" i="1"/>
  <c r="F291" i="5"/>
  <c r="C1485" i="1"/>
  <c r="D5" i="7"/>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M228"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211" i="9"/>
  <c r="E211" i="9" s="1"/>
  <c r="B211" i="9" s="1"/>
  <c r="L207" i="9"/>
  <c r="F207" i="9" s="1"/>
  <c r="G179" i="9"/>
  <c r="E179" i="9" s="1"/>
  <c r="B179" i="9" s="1"/>
  <c r="G175" i="9"/>
  <c r="E175" i="9" s="1"/>
  <c r="B175" i="9" s="1"/>
  <c r="G208" i="9"/>
  <c r="E208" i="9" s="1"/>
  <c r="B208" i="9" s="1"/>
  <c r="G180" i="9"/>
  <c r="G176" i="9"/>
  <c r="E176" i="9" s="1"/>
  <c r="B176" i="9" s="1"/>
  <c r="G209" i="9"/>
  <c r="E209" i="9" s="1"/>
  <c r="B209" i="9" s="1"/>
  <c r="G177" i="9"/>
  <c r="E177" i="9" s="1"/>
  <c r="B177" i="9" s="1"/>
  <c r="H179" i="9"/>
  <c r="G174" i="9"/>
  <c r="E174" i="9" s="1"/>
  <c r="B174" i="9" s="1"/>
  <c r="G210" i="9"/>
  <c r="E210" i="9" s="1"/>
  <c r="B210" i="9" s="1"/>
  <c r="I10" i="9"/>
  <c r="G1413" i="1"/>
  <c r="G1417" i="1"/>
  <c r="G1421" i="1"/>
  <c r="G1425" i="1"/>
  <c r="G1429" i="1"/>
  <c r="H1459" i="1"/>
  <c r="H1463" i="1"/>
  <c r="H1467" i="1"/>
  <c r="H1471" i="1"/>
  <c r="H1475" i="1"/>
  <c r="H1479" i="1"/>
  <c r="H1483" i="1"/>
  <c r="G1486" i="1"/>
  <c r="G1490" i="1"/>
  <c r="G1494" i="1"/>
  <c r="G1498" i="1"/>
  <c r="G1502" i="1"/>
  <c r="G1545" i="1"/>
  <c r="I1545" i="1" s="1"/>
  <c r="H1554" i="1"/>
  <c r="I1561" i="1"/>
  <c r="I1566" i="1"/>
  <c r="I1574" i="1"/>
  <c r="H1578" i="1"/>
  <c r="G1578" i="1"/>
  <c r="I1578" i="1" s="1"/>
  <c r="G1593" i="1"/>
  <c r="H1596" i="1"/>
  <c r="G1598" i="1"/>
  <c r="G1617" i="1"/>
  <c r="H1620" i="1"/>
  <c r="G1646" i="1"/>
  <c r="G1650" i="1"/>
  <c r="G1654" i="1"/>
  <c r="G1658" i="1"/>
  <c r="G1662" i="1"/>
  <c r="F91" i="4"/>
  <c r="D164" i="4"/>
  <c r="F202" i="4"/>
  <c r="D230" i="4"/>
  <c r="C265" i="1"/>
  <c r="F269" i="4"/>
  <c r="C293" i="1"/>
  <c r="F297" i="4"/>
  <c r="D309" i="4"/>
  <c r="E321" i="4"/>
  <c r="D316" i="1" s="1"/>
  <c r="C407" i="1"/>
  <c r="F412" i="4"/>
  <c r="C421" i="1"/>
  <c r="D648" i="4"/>
  <c r="F426" i="4"/>
  <c r="F427" i="4"/>
  <c r="F514" i="4"/>
  <c r="C508" i="1"/>
  <c r="E536" i="4"/>
  <c r="E571" i="4"/>
  <c r="D565" i="1" s="1"/>
  <c r="G156" i="9"/>
  <c r="E156" i="9" s="1"/>
  <c r="B156" i="9" s="1"/>
  <c r="C601" i="1"/>
  <c r="F607" i="4"/>
  <c r="E629" i="4"/>
  <c r="D623" i="1" s="1"/>
  <c r="D647" i="4"/>
  <c r="G178" i="9"/>
  <c r="E178" i="9" s="1"/>
  <c r="B178" i="9" s="1"/>
  <c r="G1544" i="1"/>
  <c r="I1544" i="1" s="1"/>
  <c r="J1544" i="1"/>
  <c r="H1572" i="1"/>
  <c r="H1580" i="1"/>
  <c r="I1580" i="1" s="1"/>
  <c r="J1580" i="1"/>
  <c r="H1645" i="1"/>
  <c r="G1645" i="1"/>
  <c r="H1649" i="1"/>
  <c r="G1649" i="1"/>
  <c r="H1653" i="1"/>
  <c r="G1653" i="1"/>
  <c r="H1657" i="1"/>
  <c r="G1657" i="1"/>
  <c r="H1661" i="1"/>
  <c r="G1661" i="1"/>
  <c r="E7" i="4"/>
  <c r="F23" i="4"/>
  <c r="E49" i="4"/>
  <c r="D45" i="1" s="1"/>
  <c r="D106" i="4"/>
  <c r="F126" i="4"/>
  <c r="D125" i="4"/>
  <c r="F154" i="4"/>
  <c r="D153" i="4"/>
  <c r="E273" i="4"/>
  <c r="D269" i="1" s="1"/>
  <c r="C341" i="1"/>
  <c r="F346" i="4"/>
  <c r="F349" i="4"/>
  <c r="C344" i="1"/>
  <c r="D361" i="4"/>
  <c r="E373" i="4"/>
  <c r="F373" i="4" s="1"/>
  <c r="E647" i="4"/>
  <c r="D641" i="1" s="1"/>
  <c r="C425" i="1"/>
  <c r="F431" i="4"/>
  <c r="D522" i="4"/>
  <c r="C531" i="1"/>
  <c r="F537" i="4"/>
  <c r="F572" i="4"/>
  <c r="C566" i="1"/>
  <c r="D571" i="4"/>
  <c r="E584" i="4"/>
  <c r="D578" i="1" s="1"/>
  <c r="C603" i="1"/>
  <c r="F609" i="4"/>
  <c r="F616" i="4"/>
  <c r="C610" i="1"/>
  <c r="F630" i="4"/>
  <c r="C624" i="1"/>
  <c r="D629" i="4"/>
  <c r="F656" i="4"/>
  <c r="C649" i="1"/>
  <c r="D7" i="5"/>
  <c r="C1013" i="1"/>
  <c r="F8" i="5"/>
  <c r="F71" i="5"/>
  <c r="E70" i="5"/>
  <c r="F70" i="5" s="1"/>
  <c r="F82" i="5"/>
  <c r="C1087" i="1"/>
  <c r="F256" i="5"/>
  <c r="D274" i="5"/>
  <c r="C1281" i="1"/>
  <c r="F277" i="5"/>
  <c r="I27" i="3"/>
  <c r="F13" i="6"/>
  <c r="C1409" i="1"/>
  <c r="D5" i="6"/>
  <c r="F50" i="6"/>
  <c r="G315" i="9"/>
  <c r="G316" i="9"/>
  <c r="D147" i="5"/>
  <c r="G336" i="9"/>
  <c r="F178" i="5"/>
  <c r="E35" i="6"/>
  <c r="F114" i="6"/>
  <c r="D44" i="8"/>
  <c r="G343" i="9" s="1"/>
  <c r="E343" i="9" s="1"/>
  <c r="B61" i="9"/>
  <c r="B69" i="9"/>
  <c r="B77" i="9"/>
  <c r="B85" i="9"/>
  <c r="B93" i="9"/>
  <c r="B101" i="9"/>
  <c r="F19" i="5"/>
  <c r="E339" i="9"/>
  <c r="B339" i="9" s="1"/>
  <c r="F28" i="6"/>
  <c r="E89" i="6"/>
  <c r="D1485" i="1" s="1"/>
  <c r="F89" i="5"/>
  <c r="B103" i="9"/>
  <c r="B107" i="9"/>
  <c r="B111" i="9"/>
  <c r="B115" i="9"/>
  <c r="B119" i="9"/>
  <c r="B123" i="9"/>
  <c r="B127" i="9"/>
  <c r="B131" i="9"/>
  <c r="B135" i="9"/>
  <c r="B139" i="9"/>
  <c r="B143" i="9"/>
  <c r="B147" i="9"/>
  <c r="B151" i="9"/>
  <c r="B155" i="9"/>
  <c r="B333" i="9"/>
  <c r="H316" i="9"/>
  <c r="H315" i="9"/>
  <c r="B104" i="9"/>
  <c r="B108" i="9"/>
  <c r="B112" i="9"/>
  <c r="B116" i="9"/>
  <c r="B120" i="9"/>
  <c r="B124" i="9"/>
  <c r="B128" i="9"/>
  <c r="B132" i="9"/>
  <c r="B136" i="9"/>
  <c r="B140" i="9"/>
  <c r="B144" i="9"/>
  <c r="B148" i="9"/>
  <c r="B152" i="9"/>
  <c r="B159" i="9"/>
  <c r="B163" i="9"/>
  <c r="B167" i="9"/>
  <c r="B171" i="9"/>
  <c r="B257" i="9"/>
  <c r="B273" i="9"/>
  <c r="B313" i="9"/>
  <c r="F230" i="9"/>
  <c r="B230" i="9" s="1"/>
  <c r="F238" i="9"/>
  <c r="B238" i="9" s="1"/>
  <c r="F246" i="9"/>
  <c r="B246" i="9" s="1"/>
  <c r="F254" i="9"/>
  <c r="B254" i="9" s="1"/>
  <c r="F262" i="9"/>
  <c r="B262" i="9" s="1"/>
  <c r="F270" i="9"/>
  <c r="B270" i="9" s="1"/>
  <c r="F278" i="9"/>
  <c r="B278" i="9" s="1"/>
  <c r="B285" i="9"/>
  <c r="B235" i="9"/>
  <c r="B243" i="9"/>
  <c r="B251" i="9"/>
  <c r="B259" i="9"/>
  <c r="B267" i="9"/>
  <c r="B275" i="9"/>
  <c r="F298" i="9"/>
  <c r="B312" i="9"/>
  <c r="F229" i="9"/>
  <c r="B229" i="9" s="1"/>
  <c r="F237" i="9"/>
  <c r="B237" i="9" s="1"/>
  <c r="F245" i="9"/>
  <c r="B245" i="9" s="1"/>
  <c r="F253" i="9"/>
  <c r="B253" i="9" s="1"/>
  <c r="F261" i="9"/>
  <c r="B261" i="9" s="1"/>
  <c r="F269" i="9"/>
  <c r="B269" i="9" s="1"/>
  <c r="F277" i="9"/>
  <c r="B277" i="9" s="1"/>
  <c r="B284" i="9"/>
  <c r="B288" i="9"/>
  <c r="B292" i="9"/>
  <c r="B303" i="9"/>
  <c r="E311" i="9"/>
  <c r="B311" i="9" s="1"/>
  <c r="B329" i="9"/>
  <c r="H305" i="1" l="1"/>
  <c r="G305" i="1"/>
  <c r="G285" i="1"/>
  <c r="G198" i="1"/>
  <c r="G190" i="1"/>
  <c r="F82" i="4"/>
  <c r="D78" i="1"/>
  <c r="E251" i="5"/>
  <c r="D1255" i="1" s="1"/>
  <c r="H1259" i="1"/>
  <c r="H1201" i="1"/>
  <c r="G1201" i="1"/>
  <c r="G1190" i="1"/>
  <c r="H1190" i="1"/>
  <c r="E336" i="9"/>
  <c r="B336" i="9" s="1"/>
  <c r="G1622" i="1"/>
  <c r="H1514" i="1"/>
  <c r="G1514" i="1"/>
  <c r="G1478" i="1"/>
  <c r="H1478" i="1"/>
  <c r="G1402" i="1"/>
  <c r="H1402" i="1"/>
  <c r="I1559" i="1"/>
  <c r="G1013" i="1"/>
  <c r="H1013" i="1"/>
  <c r="C623" i="1"/>
  <c r="F629" i="4"/>
  <c r="C565" i="1"/>
  <c r="F571" i="4"/>
  <c r="G601" i="1"/>
  <c r="H601" i="1"/>
  <c r="H317" i="1"/>
  <c r="G317" i="1"/>
  <c r="E308" i="4"/>
  <c r="G591" i="1"/>
  <c r="H591" i="1"/>
  <c r="H396" i="1"/>
  <c r="G396" i="1"/>
  <c r="H1301" i="1"/>
  <c r="G1301" i="1"/>
  <c r="H353" i="1"/>
  <c r="G353" i="1"/>
  <c r="G575" i="1"/>
  <c r="H575" i="1"/>
  <c r="G526" i="1"/>
  <c r="H526" i="1"/>
  <c r="F147" i="5"/>
  <c r="C1152" i="1"/>
  <c r="F274" i="5"/>
  <c r="C1278" i="1"/>
  <c r="D251" i="5"/>
  <c r="E69" i="5"/>
  <c r="D1075" i="1"/>
  <c r="H1075" i="1" s="1"/>
  <c r="C1012" i="1"/>
  <c r="H22" i="3"/>
  <c r="G624" i="1"/>
  <c r="H624" i="1"/>
  <c r="H566" i="1"/>
  <c r="G566" i="1"/>
  <c r="C516" i="1"/>
  <c r="F522" i="4"/>
  <c r="D368" i="1"/>
  <c r="G368" i="1" s="1"/>
  <c r="E360" i="4"/>
  <c r="C641" i="1"/>
  <c r="F647" i="4"/>
  <c r="G421" i="1"/>
  <c r="H421" i="1"/>
  <c r="C304" i="1"/>
  <c r="F309" i="4"/>
  <c r="D308" i="4"/>
  <c r="H265" i="1"/>
  <c r="G265" i="1"/>
  <c r="F228" i="9"/>
  <c r="C1538" i="1"/>
  <c r="H33" i="3"/>
  <c r="H1295" i="1"/>
  <c r="G1295" i="1"/>
  <c r="G1093" i="1"/>
  <c r="H1093" i="1"/>
  <c r="H336" i="1"/>
  <c r="G336" i="1"/>
  <c r="F49" i="4"/>
  <c r="C45" i="1"/>
  <c r="H1540" i="1"/>
  <c r="G1540" i="1"/>
  <c r="F262" i="4"/>
  <c r="C258" i="1"/>
  <c r="E152" i="4"/>
  <c r="D160" i="1"/>
  <c r="G474" i="1"/>
  <c r="H474" i="1"/>
  <c r="H578" i="1"/>
  <c r="G578" i="1"/>
  <c r="G461" i="1"/>
  <c r="H461" i="1"/>
  <c r="H361" i="1"/>
  <c r="G361" i="1"/>
  <c r="G405" i="1"/>
  <c r="H405" i="1"/>
  <c r="F321" i="4"/>
  <c r="I1576" i="1"/>
  <c r="F296" i="5"/>
  <c r="C1300" i="1"/>
  <c r="H1170" i="1"/>
  <c r="G1170" i="1"/>
  <c r="F119" i="5"/>
  <c r="C1124" i="1"/>
  <c r="F536" i="4"/>
  <c r="C530" i="1"/>
  <c r="D535" i="4"/>
  <c r="I1554" i="1"/>
  <c r="G1435" i="1"/>
  <c r="H1435" i="1"/>
  <c r="C269" i="1"/>
  <c r="F273" i="4"/>
  <c r="H531" i="1"/>
  <c r="G531" i="1"/>
  <c r="H24" i="9"/>
  <c r="G24" i="9"/>
  <c r="D152" i="4"/>
  <c r="F153" i="4"/>
  <c r="C149" i="1"/>
  <c r="F648" i="4"/>
  <c r="C642" i="1"/>
  <c r="F164" i="4"/>
  <c r="C160" i="1"/>
  <c r="G473" i="1"/>
  <c r="H473" i="1"/>
  <c r="G349" i="1"/>
  <c r="H349" i="1"/>
  <c r="D1555" i="1"/>
  <c r="I34" i="3"/>
  <c r="G1457" i="1"/>
  <c r="H1457" i="1"/>
  <c r="G539" i="1"/>
  <c r="H539" i="1"/>
  <c r="I25" i="3"/>
  <c r="I28" i="3"/>
  <c r="D1431" i="1"/>
  <c r="E316" i="9"/>
  <c r="B316" i="9" s="1"/>
  <c r="F5" i="6"/>
  <c r="C1401" i="1"/>
  <c r="D141" i="6"/>
  <c r="H27" i="3"/>
  <c r="E141" i="6"/>
  <c r="H649" i="1"/>
  <c r="G649" i="1"/>
  <c r="H603" i="1"/>
  <c r="G603" i="1"/>
  <c r="C356" i="1"/>
  <c r="D360" i="4"/>
  <c r="F361" i="4"/>
  <c r="G341" i="1"/>
  <c r="H341" i="1"/>
  <c r="C121" i="1"/>
  <c r="F125" i="4"/>
  <c r="F230" i="4"/>
  <c r="C226" i="1"/>
  <c r="E180" i="9"/>
  <c r="B180" i="9" s="1"/>
  <c r="E309" i="9"/>
  <c r="B309" i="9" s="1"/>
  <c r="F89" i="6"/>
  <c r="G338" i="9"/>
  <c r="E338" i="9" s="1"/>
  <c r="B338" i="9" s="1"/>
  <c r="F203" i="5"/>
  <c r="C1207" i="1"/>
  <c r="D177" i="5"/>
  <c r="G1141" i="1"/>
  <c r="H1141" i="1"/>
  <c r="E7" i="5"/>
  <c r="F7" i="5" s="1"/>
  <c r="D1017" i="1"/>
  <c r="G401" i="1"/>
  <c r="H401" i="1"/>
  <c r="H369" i="1"/>
  <c r="G369" i="1"/>
  <c r="E5" i="7"/>
  <c r="D1539" i="1"/>
  <c r="I1565" i="1"/>
  <c r="I1548" i="1"/>
  <c r="I1542" i="1"/>
  <c r="G1094" i="1"/>
  <c r="H1094" i="1"/>
  <c r="H1503" i="1"/>
  <c r="G1503" i="1"/>
  <c r="H615" i="1"/>
  <c r="G615" i="1"/>
  <c r="H374" i="1"/>
  <c r="G374" i="1"/>
  <c r="I1573" i="1"/>
  <c r="H402" i="1"/>
  <c r="G402" i="1"/>
  <c r="H1182" i="1"/>
  <c r="G1182" i="1"/>
  <c r="H523" i="1"/>
  <c r="G523" i="1"/>
  <c r="H579" i="1"/>
  <c r="G579" i="1"/>
  <c r="D424" i="1"/>
  <c r="I1564" i="1"/>
  <c r="I1558" i="1"/>
  <c r="H1510" i="1"/>
  <c r="G1510" i="1"/>
  <c r="C1431" i="1"/>
  <c r="H28" i="3"/>
  <c r="F35" i="6"/>
  <c r="F12" i="5"/>
  <c r="H551" i="1"/>
  <c r="G551" i="1"/>
  <c r="H485" i="1"/>
  <c r="G485" i="1"/>
  <c r="H270" i="1"/>
  <c r="G270" i="1"/>
  <c r="G1556" i="1"/>
  <c r="D69" i="5"/>
  <c r="B343" i="9"/>
  <c r="G1281" i="1"/>
  <c r="H1281" i="1"/>
  <c r="F106" i="4"/>
  <c r="C102" i="1"/>
  <c r="H508" i="1"/>
  <c r="G508" i="1"/>
  <c r="F221" i="4"/>
  <c r="C217" i="1"/>
  <c r="H316" i="1"/>
  <c r="G316" i="1"/>
  <c r="K1481" i="9"/>
  <c r="G344" i="9"/>
  <c r="E344" i="9" s="1"/>
  <c r="B344" i="9" s="1"/>
  <c r="C1621" i="1"/>
  <c r="I39" i="3"/>
  <c r="E315" i="9"/>
  <c r="B315" i="9" s="1"/>
  <c r="H1409" i="1"/>
  <c r="G1409" i="1"/>
  <c r="G1087" i="1"/>
  <c r="H1087" i="1"/>
  <c r="G610" i="1"/>
  <c r="H610" i="1"/>
  <c r="H425" i="1"/>
  <c r="G425" i="1"/>
  <c r="H344" i="1"/>
  <c r="G344" i="1"/>
  <c r="E6" i="4"/>
  <c r="D3" i="1"/>
  <c r="E535" i="4"/>
  <c r="D530" i="1"/>
  <c r="H407" i="1"/>
  <c r="G407" i="1"/>
  <c r="H293" i="1"/>
  <c r="G293" i="1"/>
  <c r="H1485" i="1"/>
  <c r="G1485" i="1"/>
  <c r="H1215" i="1"/>
  <c r="G1215" i="1"/>
  <c r="F135" i="5"/>
  <c r="C1140" i="1"/>
  <c r="G388" i="1"/>
  <c r="H388" i="1"/>
  <c r="D6" i="4"/>
  <c r="F7" i="4"/>
  <c r="C3" i="1"/>
  <c r="H1571" i="1"/>
  <c r="H259" i="1"/>
  <c r="G259" i="1"/>
  <c r="I1575" i="1"/>
  <c r="G1081" i="1"/>
  <c r="H1081" i="1"/>
  <c r="F597" i="4"/>
  <c r="F466" i="4"/>
  <c r="C460" i="1"/>
  <c r="D430" i="4"/>
  <c r="H393" i="1"/>
  <c r="G393" i="1"/>
  <c r="G309" i="1"/>
  <c r="H309" i="1"/>
  <c r="I1567" i="1"/>
  <c r="I1541" i="1"/>
  <c r="I24" i="3"/>
  <c r="D1181" i="1"/>
  <c r="H19" i="9"/>
  <c r="E19" i="9" s="1"/>
  <c r="B19" i="9" s="1"/>
  <c r="E176" i="5"/>
  <c r="D1180" i="1" s="1"/>
  <c r="H368" i="1"/>
  <c r="H1125" i="1"/>
  <c r="G1125" i="1"/>
  <c r="H1061" i="1"/>
  <c r="G1061" i="1"/>
  <c r="G250" i="1"/>
  <c r="H250" i="1"/>
  <c r="G496" i="1"/>
  <c r="H496" i="1"/>
  <c r="H464" i="1"/>
  <c r="G464" i="1"/>
  <c r="H78" i="1" l="1"/>
  <c r="G78" i="1"/>
  <c r="G1075" i="1"/>
  <c r="G217" i="1"/>
  <c r="H217" i="1"/>
  <c r="H1539" i="1"/>
  <c r="G1539" i="1"/>
  <c r="C355" i="1"/>
  <c r="D418" i="4"/>
  <c r="F360" i="4"/>
  <c r="G45" i="1"/>
  <c r="H45" i="1"/>
  <c r="H304" i="1"/>
  <c r="G304" i="1"/>
  <c r="H641" i="1"/>
  <c r="G641" i="1"/>
  <c r="H516" i="1"/>
  <c r="G516" i="1"/>
  <c r="H1278" i="1"/>
  <c r="G1278" i="1"/>
  <c r="E417" i="4"/>
  <c r="D412" i="1" s="1"/>
  <c r="D303" i="1"/>
  <c r="E342" i="9"/>
  <c r="G1431" i="1"/>
  <c r="H1431" i="1"/>
  <c r="I33" i="3"/>
  <c r="D1538" i="1"/>
  <c r="H1538" i="1" s="1"/>
  <c r="G226" i="1"/>
  <c r="H226" i="1"/>
  <c r="H356" i="1"/>
  <c r="G356" i="1"/>
  <c r="G1401" i="1"/>
  <c r="H1401" i="1"/>
  <c r="G642" i="1"/>
  <c r="H642" i="1"/>
  <c r="D299" i="4"/>
  <c r="H18" i="3"/>
  <c r="C148" i="1"/>
  <c r="F152" i="4"/>
  <c r="G269" i="1"/>
  <c r="H269" i="1"/>
  <c r="D640" i="4"/>
  <c r="C529" i="1"/>
  <c r="F535" i="4"/>
  <c r="E418" i="4"/>
  <c r="D413" i="1" s="1"/>
  <c r="D355" i="1"/>
  <c r="H623" i="1"/>
  <c r="G623" i="1"/>
  <c r="E640" i="4"/>
  <c r="D634" i="1" s="1"/>
  <c r="D529" i="1"/>
  <c r="G121" i="1"/>
  <c r="H121" i="1"/>
  <c r="F141" i="6"/>
  <c r="C1537" i="1"/>
  <c r="H31" i="3"/>
  <c r="H1124" i="1"/>
  <c r="G1124" i="1"/>
  <c r="H258" i="1"/>
  <c r="G258" i="1"/>
  <c r="G1140" i="1"/>
  <c r="H1140" i="1"/>
  <c r="F430" i="4"/>
  <c r="C424" i="1"/>
  <c r="D639" i="4"/>
  <c r="D422" i="4"/>
  <c r="H17" i="3"/>
  <c r="F6" i="4"/>
  <c r="C2" i="1"/>
  <c r="D300" i="4"/>
  <c r="I17" i="3"/>
  <c r="E422" i="4"/>
  <c r="D2" i="1"/>
  <c r="F69" i="5"/>
  <c r="C1074" i="1"/>
  <c r="H23" i="3"/>
  <c r="E639" i="4"/>
  <c r="D633" i="1" s="1"/>
  <c r="G1017" i="1"/>
  <c r="H1017" i="1"/>
  <c r="D176" i="5"/>
  <c r="C1181" i="1"/>
  <c r="F177" i="5"/>
  <c r="H24" i="3"/>
  <c r="I31" i="3"/>
  <c r="D1537" i="1"/>
  <c r="G1555" i="1"/>
  <c r="H1555" i="1"/>
  <c r="E24" i="9"/>
  <c r="H530" i="1"/>
  <c r="G530" i="1"/>
  <c r="G346" i="9"/>
  <c r="E346" i="9" s="1"/>
  <c r="D417" i="4"/>
  <c r="C303" i="1"/>
  <c r="F308" i="4"/>
  <c r="D6" i="5"/>
  <c r="I23" i="3"/>
  <c r="D1074" i="1"/>
  <c r="H1152" i="1"/>
  <c r="G1152" i="1"/>
  <c r="G3" i="1"/>
  <c r="H3" i="1"/>
  <c r="G102" i="1"/>
  <c r="H102" i="1"/>
  <c r="G1300" i="1"/>
  <c r="H1300" i="1"/>
  <c r="H460" i="1"/>
  <c r="G460" i="1"/>
  <c r="H1621" i="1"/>
  <c r="G1621" i="1"/>
  <c r="H11" i="3"/>
  <c r="E6" i="5"/>
  <c r="I22" i="3"/>
  <c r="D1012" i="1"/>
  <c r="G1012" i="1" s="1"/>
  <c r="G1207" i="1"/>
  <c r="H1207" i="1"/>
  <c r="G348" i="9"/>
  <c r="E348" i="9" s="1"/>
  <c r="G160" i="1"/>
  <c r="H160" i="1"/>
  <c r="G149" i="1"/>
  <c r="H149" i="1"/>
  <c r="E299" i="4"/>
  <c r="E300" i="4" s="1"/>
  <c r="I18" i="3"/>
  <c r="D148" i="1"/>
  <c r="B228" i="9"/>
  <c r="H1012" i="1"/>
  <c r="C1255" i="1"/>
  <c r="H25" i="3"/>
  <c r="F251" i="5"/>
  <c r="H565" i="1"/>
  <c r="G565" i="1"/>
  <c r="G1538" i="1" l="1"/>
  <c r="D296" i="1"/>
  <c r="B346" i="9"/>
  <c r="E345" i="9"/>
  <c r="I10" i="3" s="1"/>
  <c r="G1074" i="1"/>
  <c r="H1074" i="1"/>
  <c r="C633" i="1"/>
  <c r="F639" i="4"/>
  <c r="G148" i="1"/>
  <c r="H148" i="1"/>
  <c r="N3" i="9"/>
  <c r="I11" i="3"/>
  <c r="H424" i="1"/>
  <c r="G424" i="1"/>
  <c r="H299" i="9"/>
  <c r="D1011" i="1"/>
  <c r="G306" i="9"/>
  <c r="E306" i="9" s="1"/>
  <c r="B306" i="9" s="1"/>
  <c r="G299" i="9"/>
  <c r="C1011" i="1"/>
  <c r="F6" i="5"/>
  <c r="F640" i="4"/>
  <c r="C634" i="1"/>
  <c r="E301" i="4"/>
  <c r="D297" i="1" s="1"/>
  <c r="E423" i="4"/>
  <c r="D295" i="1"/>
  <c r="G303" i="1"/>
  <c r="H303" i="1"/>
  <c r="G1181" i="1"/>
  <c r="H1181" i="1"/>
  <c r="F300" i="4"/>
  <c r="C296" i="1"/>
  <c r="D643" i="4"/>
  <c r="C417" i="1"/>
  <c r="F422" i="4"/>
  <c r="G1537" i="1"/>
  <c r="H1537" i="1"/>
  <c r="D423" i="4"/>
  <c r="C295" i="1"/>
  <c r="D301" i="4"/>
  <c r="F299" i="4"/>
  <c r="C413" i="1"/>
  <c r="F418" i="4"/>
  <c r="G1255" i="1"/>
  <c r="H1255" i="1"/>
  <c r="E347" i="9"/>
  <c r="B348" i="9"/>
  <c r="C412" i="1"/>
  <c r="F417" i="4"/>
  <c r="B24" i="9"/>
  <c r="F176" i="5"/>
  <c r="C1180" i="1"/>
  <c r="E643" i="4"/>
  <c r="D417" i="1"/>
  <c r="G2" i="1"/>
  <c r="H2" i="1"/>
  <c r="H529" i="1"/>
  <c r="G529" i="1"/>
  <c r="H9" i="3"/>
  <c r="G355" i="1"/>
  <c r="H355" i="1"/>
  <c r="E299" i="9" l="1"/>
  <c r="B299" i="9" s="1"/>
  <c r="H412" i="1"/>
  <c r="G412" i="1"/>
  <c r="C297" i="1"/>
  <c r="F301" i="4"/>
  <c r="C637" i="1"/>
  <c r="F643" i="4"/>
  <c r="H20" i="9"/>
  <c r="E644" i="4"/>
  <c r="E425" i="4"/>
  <c r="D420" i="1" s="1"/>
  <c r="D418" i="1"/>
  <c r="E424" i="4"/>
  <c r="D419" i="1" s="1"/>
  <c r="H295" i="1"/>
  <c r="G295" i="1"/>
  <c r="G296" i="1"/>
  <c r="H296" i="1"/>
  <c r="G1011" i="1"/>
  <c r="H1011" i="1"/>
  <c r="H8" i="3"/>
  <c r="H633" i="1"/>
  <c r="G633" i="1"/>
  <c r="I9" i="3"/>
  <c r="K3" i="9"/>
  <c r="D637" i="1"/>
  <c r="E645" i="4"/>
  <c r="H413" i="1"/>
  <c r="G413" i="1"/>
  <c r="G20" i="9"/>
  <c r="C418" i="1"/>
  <c r="D644" i="4"/>
  <c r="F423" i="4"/>
  <c r="D425" i="4"/>
  <c r="D424" i="4"/>
  <c r="G634" i="1"/>
  <c r="H634" i="1"/>
  <c r="H1180" i="1"/>
  <c r="G1180" i="1"/>
  <c r="G417" i="1"/>
  <c r="H417" i="1"/>
  <c r="E20" i="9" l="1"/>
  <c r="B20" i="9" s="1"/>
  <c r="M3" i="9"/>
  <c r="H297" i="1"/>
  <c r="G297" i="1"/>
  <c r="F425" i="4"/>
  <c r="C420" i="1"/>
  <c r="H637" i="1"/>
  <c r="G637" i="1"/>
  <c r="D646" i="4"/>
  <c r="F644" i="4"/>
  <c r="C638" i="1"/>
  <c r="C419" i="1"/>
  <c r="F424" i="4"/>
  <c r="H418" i="1"/>
  <c r="G418" i="1"/>
  <c r="D639" i="1"/>
  <c r="E646" i="4"/>
  <c r="D638" i="1"/>
  <c r="D645" i="4"/>
  <c r="G638" i="1" l="1"/>
  <c r="H638" i="1"/>
  <c r="E650" i="4"/>
  <c r="D640" i="1"/>
  <c r="D650" i="4"/>
  <c r="F646" i="4"/>
  <c r="C640" i="1"/>
  <c r="G420" i="1"/>
  <c r="H420" i="1"/>
  <c r="C639" i="1"/>
  <c r="F645" i="4"/>
  <c r="D649" i="4"/>
  <c r="E649" i="4"/>
  <c r="H419" i="1"/>
  <c r="G419" i="1"/>
  <c r="H334" i="9"/>
  <c r="G334" i="9"/>
  <c r="C643" i="1" l="1"/>
  <c r="F649" i="4"/>
  <c r="H19" i="3"/>
  <c r="G297" i="9"/>
  <c r="E297" i="9" s="1"/>
  <c r="B297" i="9" s="1"/>
  <c r="H640" i="1"/>
  <c r="G640" i="1"/>
  <c r="I20" i="3"/>
  <c r="D644" i="1"/>
  <c r="H639" i="1"/>
  <c r="G639" i="1"/>
  <c r="E334" i="9"/>
  <c r="I19" i="3"/>
  <c r="D643" i="1"/>
  <c r="C644" i="1"/>
  <c r="H20" i="3"/>
  <c r="F650" i="4"/>
  <c r="H7" i="3" l="1"/>
  <c r="J3" i="9" s="1"/>
  <c r="H644" i="1"/>
  <c r="G644" i="1"/>
  <c r="B334" i="9"/>
  <c r="E298" i="9"/>
  <c r="I8" i="3" s="1"/>
  <c r="H643" i="1"/>
  <c r="G643" i="1"/>
  <c r="L293" i="9" l="1"/>
  <c r="F293" i="9" s="1"/>
  <c r="G295" i="9"/>
  <c r="H18" i="9"/>
  <c r="G22" i="9"/>
  <c r="G21" i="9"/>
  <c r="H17" i="9"/>
  <c r="M16" i="9"/>
  <c r="L15" i="9"/>
  <c r="H22" i="9"/>
  <c r="G18" i="9"/>
  <c r="M15" i="9"/>
  <c r="L16" i="9"/>
  <c r="H15" i="9"/>
  <c r="G17" i="9"/>
  <c r="H295" i="9"/>
  <c r="I17" i="9"/>
  <c r="K6" i="9"/>
  <c r="H21" i="9"/>
  <c r="K12" i="9"/>
  <c r="G16" i="9"/>
  <c r="J11" i="9"/>
  <c r="I8" i="9"/>
  <c r="I9" i="9"/>
  <c r="K9" i="9"/>
  <c r="J7" i="9"/>
  <c r="K8" i="9"/>
  <c r="J17" i="9"/>
  <c r="H16" i="9"/>
  <c r="I5" i="9"/>
  <c r="K5" i="9"/>
  <c r="K10" i="9"/>
  <c r="I13" i="9"/>
  <c r="J8" i="9"/>
  <c r="K13" i="9"/>
  <c r="I7" i="9"/>
  <c r="J5" i="9"/>
  <c r="K11" i="9"/>
  <c r="G15" i="9"/>
  <c r="J12" i="9"/>
  <c r="K7" i="9"/>
  <c r="I11" i="9"/>
  <c r="J6" i="9"/>
  <c r="I12" i="9"/>
  <c r="J13" i="9"/>
  <c r="J9" i="9"/>
  <c r="J10" i="9"/>
  <c r="I6" i="9"/>
  <c r="E15" i="9" l="1"/>
  <c r="F16" i="9"/>
  <c r="F15" i="9"/>
  <c r="E11" i="9"/>
  <c r="B11" i="9" s="1"/>
  <c r="E22" i="9"/>
  <c r="B22" i="9" s="1"/>
  <c r="E12" i="9"/>
  <c r="B12" i="9" s="1"/>
  <c r="E6" i="9"/>
  <c r="B6" i="9" s="1"/>
  <c r="E9" i="9"/>
  <c r="B9" i="9" s="1"/>
  <c r="E10" i="9"/>
  <c r="B10" i="9" s="1"/>
  <c r="E8" i="9"/>
  <c r="B8" i="9" s="1"/>
  <c r="E17" i="9"/>
  <c r="B17" i="9" s="1"/>
  <c r="E18" i="9"/>
  <c r="B18" i="9" s="1"/>
  <c r="E295" i="9"/>
  <c r="E13" i="9"/>
  <c r="B13" i="9" s="1"/>
  <c r="E16" i="9"/>
  <c r="E7" i="9"/>
  <c r="B7" i="9" s="1"/>
  <c r="E5" i="9"/>
  <c r="E21" i="9"/>
  <c r="B21" i="9" s="1"/>
  <c r="B293" i="9"/>
  <c r="F23" i="9"/>
  <c r="F14" i="9" l="1"/>
  <c r="F3" i="9" s="1"/>
  <c r="B15" i="9"/>
  <c r="B16" i="9"/>
  <c r="E14" i="9"/>
  <c r="I13" i="3" s="1"/>
  <c r="E4" i="9"/>
  <c r="B5" i="9"/>
  <c r="B295" i="9"/>
  <c r="E23" i="9"/>
  <c r="I7" i="3" s="1"/>
  <c r="E3" i="9" l="1"/>
</calcChain>
</file>

<file path=xl/sharedStrings.xml><?xml version="1.0" encoding="utf-8"?>
<sst xmlns="http://schemas.openxmlformats.org/spreadsheetml/2006/main" count="4733" uniqueCount="3656">
  <si>
    <t>Obveznik:</t>
  </si>
  <si>
    <t>31796 - OPĆINA BEDNJA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</si>
  <si>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</si>
  <si>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</si>
  <si>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</si>
  <si>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</si>
  <si>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</si>
  <si>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</si>
  <si>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</si>
  <si>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</si>
  <si>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</si>
  <si>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</si>
  <si>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</si>
  <si>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</si>
  <si>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</si>
  <si>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</si>
  <si>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</si>
  <si>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</si>
  <si>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</si>
  <si>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</si>
  <si>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</si>
  <si>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</si>
  <si>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</si>
  <si>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</si>
  <si>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</si>
  <si>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</si>
  <si>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</si>
  <si>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</si>
  <si>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</si>
  <si>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</si>
  <si>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</si>
  <si>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</si>
  <si>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</si>
  <si>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</si>
  <si>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</si>
  <si>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</si>
  <si>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</si>
  <si>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</si>
  <si>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</si>
  <si>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</si>
  <si>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</si>
  <si>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</si>
  <si>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</si>
  <si>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</si>
  <si>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</si>
  <si>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</si>
  <si>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</si>
  <si>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</si>
  <si>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</si>
  <si>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</si>
  <si>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</si>
  <si>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</si>
  <si>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</si>
  <si>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</si>
  <si>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</si>
  <si>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</si>
  <si>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</si>
  <si>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</si>
  <si>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</si>
  <si>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</si>
  <si>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</si>
  <si>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</si>
  <si>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</si>
  <si>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</si>
  <si>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</si>
  <si>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</si>
  <si>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</si>
  <si>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</si>
  <si>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</si>
  <si>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</si>
  <si>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</si>
  <si>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</si>
  <si>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</si>
  <si>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</si>
  <si>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</si>
  <si>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</si>
  <si>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</si>
  <si>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</si>
  <si>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</si>
  <si>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</si>
  <si>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</si>
  <si>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</si>
  <si>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</si>
  <si>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</si>
  <si>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</si>
  <si>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</si>
  <si>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</si>
  <si>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</si>
  <si>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</si>
  <si>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</si>
  <si>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</si>
  <si>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</si>
  <si>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</si>
  <si>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</si>
  <si>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</si>
  <si>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</si>
  <si>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</si>
  <si>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</si>
  <si>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</si>
  <si>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</si>
  <si>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</si>
  <si>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</si>
  <si>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</si>
  <si>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</si>
  <si>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</si>
  <si>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</si>
  <si>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</si>
  <si>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</si>
  <si>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</si>
  <si>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</si>
  <si>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</si>
  <si>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</si>
  <si>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</si>
  <si>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</si>
  <si>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</si>
  <si>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</si>
  <si>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</si>
  <si>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</si>
  <si>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</si>
  <si>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</si>
  <si>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</si>
  <si>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</si>
  <si>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</si>
  <si>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</si>
  <si>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</si>
  <si>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</si>
  <si>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</si>
  <si>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</si>
  <si>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</si>
  <si>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</si>
  <si>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</si>
  <si>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</si>
  <si>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</si>
  <si>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</si>
  <si>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</si>
  <si>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</si>
  <si>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</si>
  <si>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</si>
  <si>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</si>
  <si>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</si>
  <si>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</si>
  <si>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</si>
  <si>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</si>
  <si>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</si>
  <si>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</si>
  <si>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</si>
  <si>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</si>
  <si>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</si>
  <si>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</si>
  <si>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</si>
  <si>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</si>
  <si>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</si>
  <si>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</si>
  <si>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</si>
  <si>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</si>
  <si>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</si>
  <si>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</si>
  <si>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</si>
  <si>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</si>
  <si>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</si>
  <si>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</si>
  <si>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</si>
  <si>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</si>
  <si>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</si>
  <si>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</si>
  <si>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</si>
  <si>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</si>
  <si>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</si>
  <si>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</si>
  <si>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</si>
  <si>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</si>
  <si>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</si>
  <si>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</si>
  <si>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</si>
  <si>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</si>
  <si>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</si>
  <si>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</si>
  <si>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</si>
  <si>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</si>
  <si>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</si>
  <si>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</si>
  <si>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</si>
  <si>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</si>
  <si>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</si>
  <si>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</si>
  <si>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</si>
  <si>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</si>
  <si>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</si>
  <si>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</si>
  <si>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</si>
  <si>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</si>
  <si>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</si>
  <si>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</si>
  <si>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</si>
  <si>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</si>
  <si>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</si>
  <si>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</si>
  <si>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</si>
  <si>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</si>
  <si>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</si>
  <si>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</si>
  <si>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</si>
  <si>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</si>
  <si>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</si>
  <si>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</si>
  <si>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</si>
  <si>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</si>
  <si>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</si>
  <si>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</si>
  <si>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</si>
  <si>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</si>
  <si>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</si>
  <si>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</si>
  <si>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</si>
  <si>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</si>
  <si>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</si>
  <si>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</si>
  <si>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</si>
  <si>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</si>
  <si>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</si>
  <si>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</si>
  <si>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</si>
  <si>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</si>
  <si>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</si>
  <si>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</si>
  <si>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</si>
  <si>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</si>
  <si>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</si>
  <si>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</si>
  <si>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</si>
  <si>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</si>
  <si>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</si>
  <si>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</si>
  <si>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</si>
  <si>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</si>
  <si>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</si>
  <si>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</si>
  <si>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</si>
  <si>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</si>
  <si>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</si>
  <si>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</si>
  <si>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</si>
  <si>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</si>
  <si>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</si>
  <si>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</si>
  <si>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</si>
  <si>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</si>
  <si>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</si>
  <si>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</si>
  <si>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</si>
  <si>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</si>
  <si>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</si>
  <si>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</si>
  <si>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</si>
  <si>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</si>
  <si>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</si>
  <si>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</si>
  <si>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</si>
  <si>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</si>
  <si>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</si>
  <si>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</si>
  <si>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</si>
  <si>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</si>
  <si>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</si>
  <si>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</si>
  <si>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</si>
  <si>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</si>
  <si>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</si>
  <si>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</si>
  <si>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</si>
  <si>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</si>
  <si>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</si>
  <si>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</si>
  <si>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</si>
  <si>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</si>
  <si>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</si>
  <si>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</si>
  <si>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</si>
  <si>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</si>
  <si>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</si>
  <si>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</si>
  <si>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</si>
  <si>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</si>
  <si>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</si>
  <si>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</si>
  <si>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</si>
  <si>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</si>
  <si>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</si>
  <si>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</si>
  <si>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</si>
  <si>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</si>
  <si>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</si>
  <si>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</si>
  <si>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</si>
  <si>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</si>
  <si>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</si>
  <si>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</si>
  <si>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</si>
  <si>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</si>
  <si>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</si>
  <si>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</si>
  <si>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</si>
  <si>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</si>
  <si>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</si>
  <si>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</si>
  <si>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</si>
  <si>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</si>
  <si>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</si>
  <si>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</si>
  <si>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</si>
  <si>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</si>
  <si>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</si>
  <si>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</si>
  <si>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</si>
  <si>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</si>
  <si>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</si>
  <si>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</si>
  <si>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</si>
  <si>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</si>
  <si>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</si>
  <si>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</si>
  <si>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</si>
  <si>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</si>
  <si>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</si>
  <si>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</si>
  <si>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</si>
  <si>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</si>
  <si>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</si>
  <si>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</si>
  <si>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</si>
  <si>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</si>
  <si>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</si>
  <si>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</si>
  <si>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</si>
  <si>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</si>
  <si>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</si>
  <si>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</si>
  <si>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</si>
  <si>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</si>
  <si>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</si>
  <si>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</si>
  <si>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</si>
  <si>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</si>
  <si>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</si>
  <si>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</si>
  <si>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</si>
  <si>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</si>
  <si>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</si>
  <si>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</si>
  <si>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</si>
  <si>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</si>
  <si>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</si>
  <si>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</si>
  <si>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</si>
  <si>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</si>
  <si>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</si>
  <si>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</si>
  <si>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</si>
  <si>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</si>
  <si>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</si>
  <si>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</si>
  <si>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</si>
  <si>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</si>
  <si>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</si>
  <si>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</si>
  <si>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</si>
  <si>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</si>
  <si>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</si>
  <si>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</si>
  <si>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</si>
  <si>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</si>
  <si>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</si>
  <si>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</si>
  <si>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</si>
  <si>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</si>
  <si>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</si>
  <si>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</si>
  <si>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</si>
  <si>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</si>
  <si>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</si>
  <si>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</si>
  <si>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</si>
  <si>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</si>
  <si>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</si>
  <si>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</si>
  <si>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</si>
  <si>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</si>
  <si>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</si>
  <si>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</si>
  <si>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</si>
  <si>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</si>
  <si>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</si>
  <si>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</si>
  <si>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</si>
  <si>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</si>
  <si>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</si>
  <si>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</si>
  <si>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</si>
  <si>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</si>
  <si>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</si>
  <si>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</si>
  <si>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</si>
  <si>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</si>
  <si>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</si>
  <si>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</si>
  <si>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</si>
  <si>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</si>
  <si>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</si>
  <si>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</si>
  <si>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</si>
  <si>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</si>
  <si>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</si>
  <si>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</si>
  <si>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</si>
  <si>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</si>
  <si>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</si>
  <si>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</si>
  <si>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</si>
  <si>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</si>
  <si>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</si>
  <si>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</si>
  <si>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</si>
  <si>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</si>
  <si>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</si>
  <si>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</si>
  <si>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</si>
  <si>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</si>
  <si>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</si>
  <si>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</si>
  <si>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</si>
  <si>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</si>
  <si>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</si>
  <si>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</si>
  <si>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</si>
  <si>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</si>
  <si>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</si>
  <si>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</si>
  <si>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</si>
  <si>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</si>
  <si>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</si>
  <si>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</si>
  <si>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</si>
  <si>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</si>
  <si>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</si>
  <si>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</si>
  <si>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</si>
  <si>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</si>
  <si>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</si>
  <si>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</si>
  <si>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</si>
  <si>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</si>
  <si>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</si>
  <si>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</si>
  <si>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</si>
  <si>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</si>
  <si>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</si>
  <si>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</si>
  <si>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</si>
  <si>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</si>
  <si>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</si>
  <si>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</si>
  <si>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</si>
  <si>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</si>
  <si>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</si>
  <si>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</si>
  <si>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</si>
  <si>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</si>
  <si>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</si>
  <si>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</si>
  <si>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</si>
  <si>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</si>
  <si>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</si>
  <si>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</si>
  <si>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</si>
  <si>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</si>
  <si>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</si>
  <si>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</si>
  <si>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</si>
  <si>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</si>
  <si>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</si>
  <si>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</si>
  <si>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</si>
  <si>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</si>
  <si>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</si>
  <si>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</si>
  <si>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</si>
  <si>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</si>
  <si>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</si>
  <si>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</si>
  <si>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</si>
  <si>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</si>
  <si>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</si>
  <si>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</si>
  <si>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</si>
  <si>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</si>
  <si>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</si>
  <si>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</si>
  <si>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</si>
  <si>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</si>
  <si>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</si>
  <si>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</si>
  <si>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</si>
  <si>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</si>
  <si>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</si>
  <si>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</si>
  <si>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</si>
  <si>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</si>
  <si>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</si>
  <si>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</si>
  <si>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</si>
  <si>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</si>
  <si>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</si>
  <si>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</si>
  <si>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</si>
  <si>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</si>
  <si>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</si>
  <si>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</si>
  <si>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</si>
  <si>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</si>
  <si>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</si>
  <si>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</si>
  <si>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</si>
  <si>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</si>
  <si>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</si>
  <si>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</si>
  <si>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</si>
  <si>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</si>
  <si>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</si>
  <si>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</si>
  <si>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</si>
  <si>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</si>
  <si>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</si>
  <si>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</si>
  <si>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</si>
  <si>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</si>
  <si>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</si>
  <si>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</si>
  <si>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</si>
  <si>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</si>
  <si>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</si>
  <si>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</si>
  <si>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</si>
  <si>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</si>
  <si>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</si>
  <si>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</si>
  <si>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</si>
  <si>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</si>
  <si>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</si>
  <si>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</si>
  <si>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</si>
  <si>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</si>
  <si>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</si>
  <si>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</si>
  <si>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</si>
  <si>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</si>
  <si>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</si>
  <si>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</si>
  <si>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</si>
  <si>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</si>
  <si>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</si>
  <si>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</si>
  <si>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</si>
  <si>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</si>
  <si>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</si>
  <si>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</si>
  <si>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</si>
  <si>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</si>
  <si>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</si>
  <si>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</si>
  <si>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</si>
  <si>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</si>
  <si>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</si>
  <si>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</si>
  <si>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</si>
  <si>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</si>
  <si>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</si>
  <si>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</si>
  <si>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</si>
  <si>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</si>
  <si>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</si>
  <si>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</si>
  <si>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</si>
  <si>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</si>
  <si>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</si>
  <si>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</si>
  <si>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</si>
  <si>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</si>
  <si>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</si>
  <si>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</si>
  <si>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</si>
  <si>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</si>
  <si>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</si>
  <si>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</si>
  <si>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</si>
  <si>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</si>
  <si>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</si>
  <si>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</si>
  <si>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</si>
  <si>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</si>
  <si>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</si>
  <si>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</si>
  <si>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</si>
  <si>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</si>
  <si>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</si>
  <si>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</si>
  <si>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</si>
  <si>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</si>
  <si>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</si>
  <si>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</si>
  <si>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</si>
  <si>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</si>
  <si>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</si>
  <si>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</si>
  <si>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</si>
  <si>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</si>
  <si>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</si>
  <si>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</si>
  <si>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</si>
  <si>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</si>
  <si>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</si>
  <si>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</si>
  <si>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</si>
  <si>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</si>
  <si>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</si>
  <si>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</si>
  <si>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</si>
  <si>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</si>
  <si>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</si>
  <si>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</si>
  <si>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</si>
  <si>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</si>
  <si>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</si>
  <si>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</si>
  <si>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</si>
  <si>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</si>
  <si>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</si>
  <si>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</si>
  <si>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</si>
  <si>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</si>
  <si>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</si>
  <si>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</si>
  <si>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</si>
  <si>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</si>
  <si>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</si>
  <si>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</si>
  <si>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</si>
  <si>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</si>
  <si>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</si>
  <si>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</si>
  <si>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</si>
  <si>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</si>
  <si>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</si>
  <si>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</si>
  <si>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</si>
  <si>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</si>
  <si>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</si>
  <si>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</si>
  <si>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</si>
  <si>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</si>
  <si>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</si>
  <si>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</si>
  <si>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</si>
  <si>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</si>
  <si>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</si>
  <si>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</si>
  <si>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</si>
  <si>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</si>
  <si>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</si>
  <si>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</si>
  <si>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</si>
  <si>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</si>
  <si>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</si>
  <si>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</si>
  <si>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</si>
  <si>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</si>
  <si>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</si>
  <si>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</si>
  <si>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</si>
  <si>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</si>
  <si>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</si>
  <si>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</si>
  <si>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</si>
  <si>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</si>
  <si>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</si>
  <si>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</si>
  <si>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</si>
  <si>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</si>
  <si>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</si>
  <si>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</si>
  <si>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</si>
  <si>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</si>
  <si>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</si>
  <si>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</si>
  <si>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</si>
  <si>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</si>
  <si>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</si>
  <si>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</si>
  <si>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</si>
  <si>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</si>
  <si>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</si>
  <si>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</si>
  <si>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</si>
  <si>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</si>
  <si>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</si>
  <si>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</si>
  <si>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</si>
  <si>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</si>
  <si>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</si>
  <si>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</si>
  <si>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</si>
  <si>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</si>
  <si>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</si>
  <si>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</si>
  <si>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</si>
  <si>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</si>
  <si>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</si>
  <si>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</si>
  <si>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</si>
  <si>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</si>
  <si>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</si>
  <si>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</si>
  <si>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</si>
  <si>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</si>
  <si>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</si>
  <si>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</si>
  <si>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</si>
  <si>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</si>
  <si>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</si>
  <si>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</si>
  <si>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</si>
  <si>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</si>
  <si>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</si>
  <si>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</si>
  <si>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</si>
  <si>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</si>
  <si>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</si>
  <si>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</si>
  <si>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</si>
  <si>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</si>
  <si>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</si>
  <si>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</si>
  <si>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</si>
  <si>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</si>
  <si>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</si>
  <si>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</si>
  <si>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</si>
  <si>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</si>
  <si>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</si>
  <si>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</si>
  <si>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</si>
  <si>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</si>
  <si>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</si>
  <si>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</si>
  <si>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</si>
  <si>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</si>
  <si>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</si>
  <si>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</si>
  <si>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</si>
  <si>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</si>
  <si>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</si>
  <si>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</si>
  <si>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</si>
  <si>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</si>
  <si>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</si>
  <si>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</si>
  <si>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</si>
  <si>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</si>
  <si>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</si>
  <si>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</si>
  <si>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</si>
  <si>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</si>
  <si>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</si>
  <si>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</si>
  <si>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</si>
  <si>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</si>
  <si>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</si>
  <si>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</si>
  <si>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</si>
  <si>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</si>
  <si>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</si>
  <si>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</si>
  <si>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</si>
  <si>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</si>
  <si>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</si>
  <si>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</si>
  <si>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</si>
  <si>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</si>
  <si>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</si>
  <si>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</si>
  <si>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</si>
  <si>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</si>
  <si>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</si>
  <si>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</si>
  <si>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</si>
  <si>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</si>
  <si>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</si>
  <si>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</si>
  <si>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</si>
  <si>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</si>
  <si>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</si>
  <si>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</si>
  <si>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</si>
  <si>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</si>
  <si>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</si>
  <si>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</si>
  <si>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</si>
  <si>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</si>
  <si>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</si>
  <si>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</si>
  <si>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</si>
  <si>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</si>
  <si>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</si>
  <si>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</si>
  <si>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</si>
  <si>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</si>
  <si>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</si>
  <si>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</si>
  <si>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</si>
  <si>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</si>
  <si>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</si>
  <si>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</si>
  <si>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</si>
  <si>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</si>
  <si>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</si>
  <si>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</si>
  <si>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</si>
  <si>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</si>
  <si>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</si>
  <si>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</si>
  <si>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</si>
  <si>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</si>
  <si>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</si>
  <si>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</si>
  <si>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</si>
  <si>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</si>
  <si>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</si>
  <si>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</si>
  <si>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</si>
  <si>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</si>
  <si>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</si>
  <si>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</si>
  <si>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</si>
  <si>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</si>
  <si>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</si>
  <si>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</si>
  <si>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</si>
  <si>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</si>
  <si>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</si>
  <si>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</si>
  <si>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</si>
  <si>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</si>
  <si>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</si>
  <si>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</si>
  <si>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</si>
  <si>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</si>
  <si>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</si>
  <si>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</si>
  <si>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</si>
  <si>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</si>
  <si>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</si>
  <si>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</si>
  <si>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</si>
  <si>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</si>
  <si>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</si>
  <si>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</si>
  <si>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</si>
  <si>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</si>
  <si>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</si>
  <si>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</si>
  <si>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</si>
  <si>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</si>
  <si>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</si>
  <si>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</si>
  <si>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</si>
  <si>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</si>
  <si>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</si>
  <si>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</si>
  <si>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</si>
  <si>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</si>
  <si>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</si>
  <si>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</si>
  <si>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</si>
  <si>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</si>
  <si>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</si>
  <si>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</si>
  <si>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</si>
  <si>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</si>
  <si>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</si>
  <si>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</si>
  <si>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</si>
  <si>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</si>
  <si>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</si>
  <si>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</si>
  <si>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</si>
  <si>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</si>
  <si>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</si>
  <si>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</si>
  <si>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</si>
  <si>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</si>
  <si>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</si>
  <si>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</si>
  <si>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</si>
  <si>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</si>
  <si>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</si>
  <si>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</si>
  <si>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</si>
  <si>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</si>
  <si>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</si>
  <si>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</si>
  <si>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</si>
  <si>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</si>
  <si>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</si>
  <si>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</si>
  <si>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</si>
  <si>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</si>
  <si>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</si>
  <si>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</si>
  <si>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</si>
  <si>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</si>
  <si>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</si>
  <si>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</si>
  <si>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</si>
  <si>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</si>
  <si>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</si>
  <si>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</si>
  <si>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</si>
  <si>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</si>
  <si>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</si>
  <si>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</si>
  <si>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</si>
  <si>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</si>
  <si>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</si>
  <si>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</si>
  <si>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</si>
  <si>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</si>
  <si>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</si>
  <si>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</si>
  <si>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</si>
  <si>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</si>
  <si>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</si>
  <si>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</si>
  <si>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</si>
  <si>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</si>
  <si>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</si>
  <si>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</si>
  <si>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</si>
  <si>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</si>
  <si>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</si>
  <si>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</si>
  <si>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</si>
  <si>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</si>
  <si>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</si>
  <si>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</si>
  <si>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</si>
  <si>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</si>
  <si>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</si>
  <si>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</si>
  <si>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</si>
  <si>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</si>
  <si>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</si>
  <si>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</si>
  <si>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</si>
  <si>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</si>
  <si>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</si>
  <si>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</si>
  <si>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</si>
  <si>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</si>
  <si>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</si>
  <si>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</si>
  <si>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</si>
  <si>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</si>
  <si>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</si>
  <si>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</si>
  <si>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</si>
  <si>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</si>
  <si>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</si>
  <si>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</si>
  <si>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</si>
  <si>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</si>
  <si>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</si>
  <si>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</si>
  <si>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</si>
  <si>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</si>
  <si>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</si>
  <si>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</si>
  <si>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</si>
  <si>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</si>
  <si>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</si>
  <si>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</si>
  <si>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</si>
  <si>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</si>
  <si>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</si>
  <si>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</si>
  <si>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</si>
  <si>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</si>
  <si>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</si>
  <si>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</si>
  <si>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</si>
  <si>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</si>
  <si>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</si>
  <si>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</si>
  <si>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</si>
  <si>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</si>
  <si>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</si>
  <si>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</si>
  <si>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</si>
  <si>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</si>
  <si>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</si>
  <si>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</si>
  <si>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</si>
  <si>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</si>
  <si>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</si>
  <si>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</si>
  <si>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</si>
  <si>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</si>
  <si>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</si>
  <si>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</si>
  <si>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</si>
  <si>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</si>
  <si>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</si>
  <si>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</si>
  <si>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</si>
  <si>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</si>
  <si>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</si>
  <si>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</si>
  <si>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</si>
  <si>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</si>
  <si>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</si>
  <si>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</si>
  <si>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</si>
  <si>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</si>
  <si>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</si>
  <si>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</si>
  <si>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</si>
  <si>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</si>
  <si>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</si>
  <si>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</si>
  <si>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</si>
  <si>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</si>
  <si>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</si>
  <si>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</si>
  <si>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</si>
  <si>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</si>
  <si>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</si>
  <si>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</si>
  <si>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</si>
  <si>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</si>
  <si>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</si>
  <si>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</si>
  <si>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</si>
  <si>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</si>
  <si>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</si>
  <si>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</si>
  <si>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</si>
  <si>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</si>
  <si>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</si>
  <si>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</si>
  <si>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</si>
  <si>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</si>
  <si>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</si>
  <si>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</si>
  <si>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</si>
  <si>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</si>
  <si>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</si>
  <si>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</si>
  <si>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</si>
  <si>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</si>
  <si>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</si>
  <si>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</si>
  <si>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</si>
  <si>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</si>
  <si>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</si>
  <si>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</si>
  <si>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</si>
  <si>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</si>
  <si>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</si>
  <si>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</si>
  <si>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</si>
  <si>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</si>
  <si>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</si>
  <si>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</si>
  <si>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</si>
  <si>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</si>
  <si>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</si>
  <si>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</si>
  <si>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</si>
  <si>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</si>
  <si>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</si>
  <si>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</si>
  <si>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</si>
  <si>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</si>
  <si>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</si>
  <si>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</si>
  <si>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</si>
  <si>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</si>
  <si>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</si>
  <si>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</si>
  <si>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</si>
  <si>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</si>
  <si>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</si>
  <si>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</si>
  <si>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</si>
  <si>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</si>
  <si>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</si>
  <si>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</si>
  <si>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</si>
  <si>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</si>
  <si>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</si>
  <si>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</si>
  <si>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</si>
  <si>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</si>
  <si>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</si>
  <si>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</si>
  <si>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</si>
  <si>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</si>
  <si>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</si>
  <si>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</si>
  <si>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</si>
  <si>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</si>
  <si>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</si>
  <si>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</si>
  <si>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</si>
  <si>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</si>
  <si>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</si>
  <si>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</si>
  <si>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</si>
  <si>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</si>
  <si>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</si>
  <si>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</si>
  <si>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</si>
  <si>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</si>
  <si>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</si>
  <si>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</si>
  <si>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</si>
  <si>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</si>
  <si>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</si>
  <si>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</si>
  <si>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</si>
  <si>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</si>
  <si>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</si>
  <si>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</si>
  <si>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</si>
  <si>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</si>
  <si>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</si>
  <si>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</si>
  <si>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</si>
  <si>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</si>
  <si>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</si>
  <si>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</si>
  <si>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</si>
  <si>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</si>
  <si>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</si>
  <si>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</si>
  <si>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</si>
  <si>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</si>
  <si>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</si>
  <si>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</si>
  <si>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</si>
  <si>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</si>
  <si>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</si>
  <si>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</si>
  <si>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</si>
  <si>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</si>
  <si>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</si>
  <si>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</si>
  <si>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</si>
  <si>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</si>
  <si>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</si>
  <si>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</si>
  <si>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</si>
  <si>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</si>
  <si>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</si>
  <si>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</si>
  <si>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</si>
  <si>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</si>
  <si>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</si>
  <si>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</si>
  <si>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</si>
  <si>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</si>
  <si>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</si>
  <si>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</si>
  <si>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</si>
  <si>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</si>
  <si>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</si>
  <si>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</si>
  <si>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</si>
  <si>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</si>
  <si>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</si>
  <si>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</si>
  <si>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</si>
  <si>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</si>
  <si>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</si>
  <si>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</si>
  <si>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</si>
  <si>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</si>
  <si>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</si>
  <si>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</si>
  <si>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</si>
  <si>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</si>
  <si>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</si>
  <si>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</si>
  <si>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</si>
  <si>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</si>
  <si>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</si>
  <si>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</si>
  <si>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</si>
  <si>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</si>
  <si>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</si>
  <si>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</si>
  <si>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</si>
  <si>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</si>
  <si>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</si>
  <si>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</si>
  <si>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</si>
  <si>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</si>
  <si>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</si>
  <si>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</si>
  <si>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</si>
  <si>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</si>
  <si>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</si>
  <si>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</si>
  <si>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</si>
  <si>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</si>
  <si>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</si>
  <si>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</si>
  <si>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</si>
  <si>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</si>
  <si>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</si>
  <si>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</si>
  <si>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</si>
  <si>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</si>
  <si>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</si>
  <si>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</si>
  <si>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</si>
  <si>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</si>
  <si>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</si>
  <si>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</si>
  <si>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</si>
  <si>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</si>
  <si>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</si>
  <si>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</si>
  <si>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</si>
  <si>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</si>
  <si>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</si>
  <si>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</si>
  <si>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</si>
  <si>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</si>
  <si>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</si>
  <si>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</si>
  <si>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</si>
  <si>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</si>
  <si>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</si>
  <si>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</si>
  <si>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</si>
  <si>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</si>
  <si>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</si>
  <si>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</si>
  <si>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</si>
  <si>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</si>
  <si>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</si>
  <si>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</si>
  <si>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</si>
  <si>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</si>
  <si>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</si>
  <si>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</si>
  <si>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</si>
  <si>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</si>
  <si>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</si>
  <si>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</si>
  <si>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</si>
  <si>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</si>
  <si>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</si>
  <si>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</si>
  <si>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</si>
  <si>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</si>
  <si>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</si>
  <si>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</si>
  <si>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</si>
  <si>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</si>
  <si>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</si>
  <si>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</si>
  <si>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</si>
  <si>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</si>
  <si>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</si>
  <si>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</si>
  <si>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</si>
  <si>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</si>
  <si>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</si>
  <si>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</si>
  <si>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</si>
  <si>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</si>
  <si>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</si>
  <si>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</si>
  <si>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</si>
  <si>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</si>
  <si>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</si>
  <si>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</si>
  <si>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</si>
  <si>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</si>
  <si>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</si>
  <si>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</si>
  <si>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</si>
  <si>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</si>
  <si>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</si>
  <si>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</si>
  <si>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</si>
  <si>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</si>
  <si>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</si>
  <si>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</si>
  <si>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</si>
  <si>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</si>
  <si>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</si>
  <si>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</si>
  <si>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</si>
  <si>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</si>
  <si>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</si>
  <si>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</si>
  <si>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</si>
  <si>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</si>
  <si>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</si>
  <si>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</si>
  <si>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</si>
  <si>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</si>
  <si>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</si>
  <si>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</si>
  <si>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</si>
  <si>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</si>
  <si>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</si>
  <si>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</si>
  <si>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</si>
  <si>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</si>
  <si>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</si>
  <si>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</si>
  <si>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</si>
  <si>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</si>
  <si>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</si>
  <si>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</si>
  <si>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</si>
  <si>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</si>
  <si>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</si>
  <si>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</si>
  <si>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</si>
  <si>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</si>
  <si>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</si>
  <si>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</si>
  <si>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</si>
  <si>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</si>
  <si>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</si>
  <si>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</si>
  <si>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</si>
  <si>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</si>
  <si>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</si>
  <si>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</si>
  <si>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</si>
  <si>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</si>
  <si>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</si>
  <si>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</si>
  <si>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</si>
  <si>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</si>
  <si>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</si>
  <si>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</si>
  <si>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</si>
  <si>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</si>
  <si>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</si>
  <si>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</si>
  <si>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</si>
  <si>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</si>
  <si>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</si>
  <si>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</si>
  <si>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</si>
  <si>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</si>
  <si>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</si>
  <si>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</si>
  <si>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</si>
  <si>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</si>
  <si>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</si>
  <si>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</si>
  <si>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</si>
  <si>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</si>
  <si>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</si>
  <si>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</si>
  <si>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</si>
  <si>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</si>
  <si>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</si>
  <si>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</si>
  <si>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</si>
  <si>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</si>
  <si>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</si>
  <si>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</si>
  <si>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</si>
  <si>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</si>
  <si>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</si>
  <si>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</si>
  <si>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</si>
  <si>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</si>
  <si>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</si>
  <si>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</si>
  <si>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</si>
  <si>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</si>
  <si>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</si>
  <si>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</si>
  <si>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</si>
  <si>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</si>
  <si>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</si>
  <si>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</si>
  <si>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</si>
  <si>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</si>
  <si>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</si>
  <si>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</si>
  <si>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</si>
  <si>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</si>
  <si>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</si>
  <si>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</si>
  <si>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</si>
  <si>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</si>
  <si>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</si>
  <si>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</si>
  <si>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</si>
  <si>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</si>
  <si>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</si>
  <si>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</si>
  <si>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</si>
  <si>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</si>
  <si>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</si>
  <si>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</si>
  <si>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</si>
  <si>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</si>
  <si>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</si>
  <si>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</si>
  <si>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</si>
  <si>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</si>
  <si>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</si>
  <si>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</si>
  <si>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</si>
  <si>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</si>
  <si>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</si>
  <si>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</si>
  <si>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</si>
  <si>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</si>
  <si>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</si>
  <si>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</si>
  <si>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</si>
  <si>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</si>
  <si>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</si>
  <si>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</si>
  <si>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</si>
  <si>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</si>
  <si>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</si>
  <si>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</si>
  <si>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</si>
  <si>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</si>
  <si>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</si>
  <si>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</si>
  <si>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</si>
  <si>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</si>
  <si>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</si>
  <si>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</si>
  <si>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</si>
  <si>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</si>
  <si>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</si>
  <si>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</si>
  <si>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</si>
  <si>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</si>
  <si>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</si>
  <si>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</si>
  <si>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</si>
  <si>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</si>
  <si>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</si>
  <si>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</si>
  <si>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</si>
  <si>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</si>
  <si>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</si>
  <si>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</si>
  <si>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</si>
  <si>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</si>
  <si>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</si>
  <si>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</si>
  <si>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</si>
  <si>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</si>
  <si>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</si>
  <si>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</si>
  <si>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</si>
  <si>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</si>
  <si>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</si>
  <si>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</si>
  <si>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</si>
  <si>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</si>
  <si>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</si>
  <si>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</si>
  <si>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</si>
  <si>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</si>
  <si>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</si>
  <si>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</si>
  <si>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</si>
  <si>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</si>
  <si>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</si>
  <si>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</si>
  <si>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</si>
  <si>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</si>
  <si>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</si>
  <si>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</si>
  <si>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</si>
  <si>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</si>
  <si>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</si>
  <si>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</si>
  <si>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</si>
  <si>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</si>
  <si>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</si>
  <si>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</si>
  <si>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</si>
  <si>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</si>
  <si>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</si>
  <si>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</si>
  <si>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</si>
  <si>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</si>
  <si>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</si>
  <si>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</si>
  <si>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</si>
  <si>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</si>
  <si>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</si>
  <si>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</si>
  <si>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</si>
  <si>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</si>
  <si>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</si>
  <si>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</si>
  <si>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</si>
  <si>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</si>
  <si>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</si>
  <si>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</si>
  <si>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</si>
  <si>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</si>
  <si>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</si>
  <si>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</si>
  <si>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</si>
  <si>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</si>
  <si>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</si>
  <si>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</si>
  <si>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</si>
  <si>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</si>
  <si>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</si>
  <si>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</si>
  <si>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</si>
  <si>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</si>
  <si>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</si>
  <si>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</si>
  <si>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</si>
  <si>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</si>
  <si>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</si>
  <si>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</si>
  <si>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</si>
  <si>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</si>
  <si>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</si>
  <si>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</si>
  <si>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</si>
  <si>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</si>
  <si>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</si>
  <si>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</si>
  <si>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</si>
  <si>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</si>
  <si>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</si>
  <si>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</si>
  <si>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</si>
  <si>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</si>
  <si>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</si>
  <si>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</si>
  <si>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</si>
  <si>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</si>
  <si>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</si>
  <si>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</si>
  <si>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</si>
  <si>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</si>
  <si>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</si>
  <si>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</si>
  <si>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</si>
  <si>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</si>
  <si>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</si>
  <si>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</si>
  <si>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</si>
  <si>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</si>
  <si>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</si>
  <si>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</si>
  <si>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</si>
  <si>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</si>
  <si>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</si>
  <si>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</si>
  <si>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</si>
  <si>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</si>
  <si>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</si>
  <si>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</si>
  <si>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</si>
  <si>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</si>
  <si>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</si>
  <si>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</si>
  <si>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</si>
  <si>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</si>
  <si>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</si>
  <si>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</si>
  <si>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</si>
  <si>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</si>
  <si>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</si>
  <si>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</si>
  <si>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</si>
  <si>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</si>
  <si>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</si>
  <si>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</si>
  <si>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</si>
  <si>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</si>
  <si>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</si>
  <si>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</si>
  <si>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</si>
  <si>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</si>
  <si>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</si>
  <si>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</si>
  <si>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</si>
  <si>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</si>
  <si>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</si>
  <si>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</si>
  <si>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</si>
  <si>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</si>
  <si>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</si>
  <si>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</si>
  <si>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</si>
  <si>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</si>
  <si>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</si>
  <si>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</si>
  <si>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</si>
  <si>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</si>
  <si>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</si>
  <si>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</si>
  <si>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</si>
  <si>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</si>
  <si>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</si>
  <si>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</si>
  <si>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</si>
  <si>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</si>
  <si>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</si>
  <si>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</si>
  <si>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</si>
  <si>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</si>
  <si>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</si>
  <si>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</si>
  <si>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</si>
  <si>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</si>
  <si>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</si>
  <si>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</si>
  <si>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</si>
  <si>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</si>
  <si>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</si>
  <si>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</si>
  <si>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</si>
  <si>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</si>
  <si>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</si>
  <si>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</si>
  <si>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</si>
  <si>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</si>
  <si>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</si>
  <si>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</si>
  <si>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</si>
  <si>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</si>
  <si>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</si>
  <si>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</si>
  <si>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</si>
  <si>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</si>
  <si>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</si>
  <si>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</si>
  <si>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</si>
  <si>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</si>
  <si>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</si>
  <si>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</si>
  <si>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</si>
  <si>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</si>
  <si>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</si>
  <si>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</si>
  <si>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</si>
  <si>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</si>
  <si>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</si>
  <si>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</si>
  <si>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</si>
  <si>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</si>
  <si>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</si>
  <si>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</si>
  <si>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</si>
  <si>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</si>
  <si>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</si>
  <si>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</si>
  <si>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</si>
  <si>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</si>
  <si>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</si>
  <si>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</si>
  <si>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</si>
  <si>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</si>
  <si>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</si>
  <si>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</si>
  <si>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</si>
  <si>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</si>
  <si>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</si>
  <si>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</si>
  <si>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</si>
  <si>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</si>
  <si>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</si>
  <si>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</si>
  <si>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</si>
  <si>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</si>
  <si>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</si>
  <si>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</si>
  <si>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</si>
  <si>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</si>
  <si>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</si>
  <si>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</si>
  <si>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</si>
  <si>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</si>
  <si>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</si>
  <si>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</si>
  <si>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</si>
  <si>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</si>
  <si>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</si>
  <si>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</si>
  <si>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</si>
  <si>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</si>
  <si>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</si>
  <si>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</si>
  <si>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</si>
  <si>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</si>
  <si>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</si>
  <si>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</si>
  <si>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</si>
  <si>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</si>
  <si>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</si>
  <si>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</si>
  <si>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</si>
  <si>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</si>
  <si>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</si>
  <si>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</si>
  <si>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</si>
  <si>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</si>
  <si>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</si>
  <si>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</si>
  <si>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</si>
  <si>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</si>
  <si>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</si>
  <si>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</si>
  <si>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</si>
  <si>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</si>
  <si>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</si>
  <si>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</si>
  <si>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</si>
  <si>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</si>
  <si>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</si>
  <si>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</si>
  <si>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</si>
  <si>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</si>
  <si>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</si>
  <si>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</si>
  <si>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</si>
  <si>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</si>
  <si>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</si>
  <si>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</si>
  <si>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</si>
  <si>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</si>
  <si>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</si>
  <si>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</si>
  <si>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</si>
  <si>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</si>
  <si>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</si>
  <si>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</si>
  <si>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</si>
  <si>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</si>
  <si>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</si>
  <si>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</si>
  <si>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</si>
  <si>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</si>
  <si>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</si>
  <si>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</si>
  <si>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</si>
  <si>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</si>
  <si>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</si>
  <si>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</si>
  <si>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</si>
  <si>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</si>
  <si>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</si>
  <si>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</si>
  <si>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</si>
  <si>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</si>
  <si>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</si>
  <si>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</si>
  <si>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</si>
  <si>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</si>
  <si>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</si>
  <si>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</si>
  <si>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</si>
  <si>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</si>
  <si>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</si>
  <si>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</si>
  <si>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</si>
  <si>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</si>
  <si>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</si>
  <si>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</si>
  <si>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</si>
  <si>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</si>
  <si>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</si>
  <si>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</si>
  <si>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</si>
  <si>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</si>
  <si>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</si>
  <si>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</si>
  <si>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</si>
  <si>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</si>
  <si>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</si>
  <si>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</si>
  <si>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</si>
  <si>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</si>
  <si>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</si>
  <si>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</si>
  <si>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</si>
  <si>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</si>
  <si>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</si>
  <si>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</si>
  <si>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</si>
  <si>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</si>
  <si>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</si>
  <si>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</si>
  <si>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</si>
  <si>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</si>
  <si>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</si>
  <si>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</si>
  <si>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</si>
  <si>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</si>
  <si>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</si>
  <si>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</si>
  <si>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</si>
  <si>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</si>
  <si>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</si>
  <si>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</si>
  <si>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</si>
  <si>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</si>
  <si>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</si>
  <si>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</si>
  <si>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</si>
  <si>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</si>
  <si>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</si>
  <si>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</si>
  <si>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</si>
  <si>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</si>
  <si>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</si>
  <si>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</si>
  <si>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</si>
  <si>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</si>
  <si>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</si>
  <si>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</si>
  <si>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</si>
  <si>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</si>
  <si>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</si>
  <si>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</si>
  <si>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</si>
  <si>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</si>
  <si>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</si>
  <si>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</si>
  <si>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</si>
  <si>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</si>
  <si>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</si>
  <si>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</si>
  <si>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</si>
  <si>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</si>
  <si>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</si>
  <si>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</si>
  <si>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</si>
  <si>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</si>
  <si>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</si>
  <si>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</si>
  <si>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</si>
  <si>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</si>
  <si>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</si>
  <si>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</si>
  <si>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</si>
  <si>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</si>
  <si>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</si>
  <si>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</si>
  <si>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</si>
  <si>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</si>
  <si>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</si>
  <si>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</si>
  <si>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</si>
  <si>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</si>
  <si>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</si>
  <si>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</si>
  <si>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</si>
  <si>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</si>
  <si>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</si>
  <si>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</si>
  <si>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</si>
  <si>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</si>
  <si>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</si>
  <si>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</si>
  <si>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</si>
  <si>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</si>
  <si>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</si>
  <si>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</si>
  <si>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</si>
  <si>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</si>
  <si>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</si>
  <si>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</si>
  <si>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</si>
  <si>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</si>
  <si>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</si>
  <si>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</si>
  <si>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</si>
  <si>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</si>
  <si>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</si>
  <si>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</si>
  <si>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</si>
  <si>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</si>
  <si>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</si>
  <si>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</si>
  <si>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</si>
  <si>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</si>
  <si>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</si>
  <si>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</si>
  <si>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</si>
  <si>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</si>
  <si>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</si>
  <si>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</si>
  <si>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</si>
  <si>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</si>
  <si>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</si>
  <si>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</si>
  <si>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</si>
  <si>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</si>
  <si>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</si>
  <si>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</si>
  <si>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</si>
  <si>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</si>
  <si>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</si>
  <si>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</si>
  <si>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</si>
  <si>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</si>
  <si>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</si>
  <si>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</si>
  <si>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</si>
  <si>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</si>
  <si>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</si>
  <si>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</si>
  <si>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</si>
  <si>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</si>
  <si>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</si>
  <si>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</si>
  <si>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</si>
  <si>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</si>
  <si>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</si>
  <si>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</si>
  <si>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</si>
  <si>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</si>
  <si>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</si>
  <si>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</si>
  <si>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</si>
  <si>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</si>
  <si>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</si>
  <si>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</si>
  <si>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</si>
  <si>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</si>
  <si>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</si>
  <si>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</si>
  <si>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</si>
  <si>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</si>
  <si>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</si>
  <si>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</si>
  <si>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</si>
  <si>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</si>
  <si>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</si>
  <si>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</si>
  <si>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</si>
  <si>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</si>
  <si>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</si>
  <si>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</si>
  <si>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</si>
  <si>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</si>
  <si>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</si>
  <si>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</si>
  <si>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</si>
  <si>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</si>
  <si>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BEDNJA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</si>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</sst>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2670875.1999999997</v>
      </c>
      <c r="D2" s="7">
        <f>'PR-RAS'!E6</f>
        <v>3236561.39</v>
      </c>
      <c r="E2" s="7">
        <v>0</v>
      </c>
      <c r="F2" s="7">
        <v>0</v>
      </c>
      <c r="G2" s="8">
        <f t="shared" ref="G2:G274" si="0">(B2/1000)*(C2*1+D2*2)</f>
        <v>9143.9979800000001</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1215410.3499999999</v>
      </c>
      <c r="D3" s="2">
        <f>'PR-RAS'!E7</f>
        <v>1430227.11</v>
      </c>
      <c r="E3" s="2">
        <v>0</v>
      </c>
      <c r="F3" s="2">
        <v>0</v>
      </c>
      <c r="G3" s="3">
        <f t="shared" si="0"/>
        <v>8151.7291400000004</v>
      </c>
      <c r="H3" s="3">
        <f t="shared" si="1"/>
        <v>0.4599999999627471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1118750.71</v>
      </c>
      <c r="D4" s="2">
        <f>'PR-RAS'!E8</f>
        <v>1328133.75</v>
      </c>
      <c r="E4" s="2">
        <v>0</v>
      </c>
      <c r="F4" s="2">
        <v>0</v>
      </c>
      <c r="G4" s="3">
        <f t="shared" si="0"/>
        <v>11325.054630000001</v>
      </c>
      <c r="H4" s="3">
        <f t="shared" si="1"/>
        <v>0.5400000000372529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1164312.1299999999</v>
      </c>
      <c r="D5" s="2">
        <f>'PR-RAS'!E9</f>
        <v>1409620.94</v>
      </c>
      <c r="E5" s="2">
        <v>0</v>
      </c>
      <c r="F5" s="2">
        <v>0</v>
      </c>
      <c r="G5" s="3">
        <f t="shared" si="0"/>
        <v>15934.216039999999</v>
      </c>
      <c r="H5" s="3">
        <f t="shared" si="1"/>
        <v>0.18999999994412065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71904.479999999996</v>
      </c>
      <c r="D6" s="2">
        <f>'PR-RAS'!E10</f>
        <v>64935.78</v>
      </c>
      <c r="E6" s="2">
        <v>0</v>
      </c>
      <c r="F6" s="2">
        <v>0</v>
      </c>
      <c r="G6" s="3">
        <f t="shared" si="0"/>
        <v>1008.8801999999999</v>
      </c>
      <c r="H6" s="3">
        <f t="shared" si="1"/>
        <v>0.69999999999708962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17442.330000000002</v>
      </c>
      <c r="D7" s="2">
        <f>'PR-RAS'!E11</f>
        <v>20880.810000000001</v>
      </c>
      <c r="E7" s="2">
        <v>0</v>
      </c>
      <c r="F7" s="2">
        <v>0</v>
      </c>
      <c r="G7" s="3">
        <f t="shared" si="0"/>
        <v>355.22370000000001</v>
      </c>
      <c r="H7" s="3">
        <f t="shared" si="1"/>
        <v>0.52000000000043656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20974.560000000001</v>
      </c>
      <c r="D8" s="2">
        <f>'PR-RAS'!E12</f>
        <v>40253.65</v>
      </c>
      <c r="E8" s="2">
        <v>0</v>
      </c>
      <c r="F8" s="2">
        <v>0</v>
      </c>
      <c r="G8" s="3">
        <f t="shared" si="0"/>
        <v>710.37302</v>
      </c>
      <c r="H8" s="3">
        <f t="shared" si="1"/>
        <v>0.78999999999723514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31253.99</v>
      </c>
      <c r="D9" s="2">
        <f>'PR-RAS'!E13</f>
        <v>38901.58</v>
      </c>
      <c r="E9" s="2">
        <v>0</v>
      </c>
      <c r="F9" s="2">
        <v>0</v>
      </c>
      <c r="G9" s="3">
        <f t="shared" si="0"/>
        <v>872.45720000000006</v>
      </c>
      <c r="H9" s="3">
        <f t="shared" si="1"/>
        <v>0.42999999999665306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187136.78</v>
      </c>
      <c r="D11" s="2">
        <f>'PR-RAS'!E15</f>
        <v>246459.01</v>
      </c>
      <c r="E11" s="2">
        <v>0</v>
      </c>
      <c r="F11" s="2">
        <v>0</v>
      </c>
      <c r="G11" s="3">
        <f t="shared" si="0"/>
        <v>6800.5480000000007</v>
      </c>
      <c r="H11" s="3">
        <f t="shared" si="1"/>
        <v>0.23000000001047738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79401.23000000001</v>
      </c>
      <c r="D19" s="2">
        <f>'PR-RAS'!E23</f>
        <v>75228.62</v>
      </c>
      <c r="E19" s="2">
        <v>0</v>
      </c>
      <c r="F19" s="2">
        <v>0</v>
      </c>
      <c r="G19" s="3">
        <f t="shared" si="0"/>
        <v>4137.4524599999995</v>
      </c>
      <c r="H19" s="3">
        <f t="shared" si="1"/>
        <v>0.61000000001513399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28989.65</v>
      </c>
      <c r="D20" s="2">
        <f>'PR-RAS'!E24</f>
        <v>21980.12</v>
      </c>
      <c r="E20" s="2">
        <v>0</v>
      </c>
      <c r="F20" s="2">
        <v>0</v>
      </c>
      <c r="G20" s="3">
        <f t="shared" si="0"/>
        <v>1386.04791</v>
      </c>
      <c r="H20" s="3">
        <f t="shared" si="1"/>
        <v>0.46999999999752617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50411.58</v>
      </c>
      <c r="D23" s="2">
        <f>'PR-RAS'!E27</f>
        <v>53248.5</v>
      </c>
      <c r="E23" s="2">
        <v>0</v>
      </c>
      <c r="F23" s="2">
        <v>0</v>
      </c>
      <c r="G23" s="3">
        <f t="shared" si="0"/>
        <v>3451.9887600000002</v>
      </c>
      <c r="H23" s="3">
        <f t="shared" si="1"/>
        <v>0.91999999999825377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17258.41</v>
      </c>
      <c r="D25" s="2">
        <f>'PR-RAS'!E29</f>
        <v>26864.74</v>
      </c>
      <c r="E25" s="2">
        <v>0</v>
      </c>
      <c r="F25" s="2">
        <v>0</v>
      </c>
      <c r="G25" s="3">
        <f t="shared" si="0"/>
        <v>1703.7093600000001</v>
      </c>
      <c r="H25" s="3">
        <f t="shared" si="1"/>
        <v>0.66999999999825377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17255.919999999998</v>
      </c>
      <c r="D27" s="2">
        <f>'PR-RAS'!E31</f>
        <v>26864.74</v>
      </c>
      <c r="E27" s="2">
        <v>0</v>
      </c>
      <c r="F27" s="2">
        <v>0</v>
      </c>
      <c r="G27" s="3">
        <f t="shared" si="0"/>
        <v>1845.6203999999998</v>
      </c>
      <c r="H27" s="3">
        <f t="shared" si="1"/>
        <v>0.34000000000014552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2.4900000000000002</v>
      </c>
      <c r="D29" s="2">
        <f>'PR-RAS'!E33</f>
        <v>0</v>
      </c>
      <c r="E29" s="2">
        <v>0</v>
      </c>
      <c r="F29" s="2">
        <v>0</v>
      </c>
      <c r="G29" s="3">
        <f t="shared" si="0"/>
        <v>6.9720000000000004E-2</v>
      </c>
      <c r="H29" s="3">
        <f t="shared" si="1"/>
        <v>0.49000000000000021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1290855.49</v>
      </c>
      <c r="D45" s="2">
        <f>'PR-RAS'!E49</f>
        <v>1589387.1600000001</v>
      </c>
      <c r="E45" s="2">
        <v>0</v>
      </c>
      <c r="F45" s="2">
        <v>0</v>
      </c>
      <c r="G45" s="3">
        <f t="shared" si="0"/>
        <v>196663.71164000002</v>
      </c>
      <c r="H45" s="3">
        <f t="shared" si="1"/>
        <v>0.65000000013969839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1124546.08</v>
      </c>
      <c r="D54" s="2">
        <f>'PR-RAS'!E58</f>
        <v>771594.16</v>
      </c>
      <c r="E54" s="2">
        <v>0</v>
      </c>
      <c r="F54" s="2">
        <v>0</v>
      </c>
      <c r="G54" s="3">
        <f t="shared" si="0"/>
        <v>141389.92320000002</v>
      </c>
      <c r="H54" s="3">
        <f t="shared" si="1"/>
        <v>0.2400000001071021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721066.08</v>
      </c>
      <c r="D55" s="2">
        <f>'PR-RAS'!E59</f>
        <v>130986.17</v>
      </c>
      <c r="E55" s="2">
        <v>0</v>
      </c>
      <c r="F55" s="2">
        <v>0</v>
      </c>
      <c r="G55" s="3">
        <f t="shared" si="0"/>
        <v>53084.074679999998</v>
      </c>
      <c r="H55" s="3">
        <f t="shared" si="1"/>
        <v>0.24999999995634425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403480</v>
      </c>
      <c r="D56" s="2">
        <f>'PR-RAS'!E60</f>
        <v>640607.99</v>
      </c>
      <c r="E56" s="2">
        <v>0</v>
      </c>
      <c r="F56" s="2">
        <v>0</v>
      </c>
      <c r="G56" s="3">
        <f t="shared" si="0"/>
        <v>92658.278900000005</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19849.23</v>
      </c>
      <c r="D57" s="2">
        <f>'PR-RAS'!E61</f>
        <v>13992.05</v>
      </c>
      <c r="E57" s="2">
        <v>0</v>
      </c>
      <c r="F57" s="2">
        <v>0</v>
      </c>
      <c r="G57" s="3">
        <f t="shared" si="0"/>
        <v>2678.6664800000003</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19849.23</v>
      </c>
      <c r="D58" s="2">
        <f>'PR-RAS'!E62</f>
        <v>13992.05</v>
      </c>
      <c r="E58" s="2">
        <v>0</v>
      </c>
      <c r="F58" s="2">
        <v>0</v>
      </c>
      <c r="G58" s="3">
        <f t="shared" si="0"/>
        <v>2726.4998100000003</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643785.22</v>
      </c>
      <c r="E60" s="2">
        <v>0</v>
      </c>
      <c r="F60" s="2">
        <v>0</v>
      </c>
      <c r="G60" s="3">
        <f t="shared" si="0"/>
        <v>75966.655959999989</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643785.22</v>
      </c>
      <c r="E63" s="2">
        <v>0</v>
      </c>
      <c r="F63" s="2">
        <v>0</v>
      </c>
      <c r="G63" s="3">
        <f>(B63/1000)*(C63*1+D63*2)</f>
        <v>79829.367279999991</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324</v>
      </c>
      <c r="D64" s="2">
        <f>'PR-RAS'!E68</f>
        <v>885.6</v>
      </c>
      <c r="E64" s="2">
        <v>0</v>
      </c>
      <c r="F64" s="2">
        <v>0</v>
      </c>
      <c r="G64" s="3">
        <f t="shared" si="0"/>
        <v>131.99759999999998</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324</v>
      </c>
      <c r="D65" s="2">
        <f>'PR-RAS'!E69</f>
        <v>885.6</v>
      </c>
      <c r="E65" s="2">
        <v>0</v>
      </c>
      <c r="F65" s="2">
        <v>0</v>
      </c>
      <c r="G65" s="3">
        <f t="shared" si="0"/>
        <v>134.09279999999998</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146136.18</v>
      </c>
      <c r="D70" s="2">
        <f>'PR-RAS'!E74</f>
        <v>159130.13</v>
      </c>
      <c r="E70" s="2">
        <v>0</v>
      </c>
      <c r="F70" s="2">
        <v>0</v>
      </c>
      <c r="G70" s="3">
        <f t="shared" si="0"/>
        <v>32043.354360000001</v>
      </c>
      <c r="H70" s="3">
        <f t="shared" si="1"/>
        <v>0.30999999999767169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146136.18</v>
      </c>
      <c r="D71" s="2">
        <f>'PR-RAS'!E75</f>
        <v>159130.13</v>
      </c>
      <c r="E71" s="2">
        <v>0</v>
      </c>
      <c r="F71" s="2">
        <v>0</v>
      </c>
      <c r="G71" s="3">
        <f t="shared" si="0"/>
        <v>32507.750800000002</v>
      </c>
      <c r="H71" s="3">
        <f t="shared" si="1"/>
        <v>0.30999999999767169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18139.620000000003</v>
      </c>
      <c r="D78" s="2">
        <f>'PR-RAS'!E82</f>
        <v>50500.51</v>
      </c>
      <c r="E78" s="2">
        <v>0</v>
      </c>
      <c r="F78" s="2">
        <v>0</v>
      </c>
      <c r="G78" s="3">
        <f t="shared" si="0"/>
        <v>9173.8292800000017</v>
      </c>
      <c r="H78" s="3">
        <f t="shared" si="1"/>
        <v>0.86999999999534339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165.29</v>
      </c>
      <c r="D79" s="2">
        <f>'PR-RAS'!E83</f>
        <v>169.31</v>
      </c>
      <c r="E79" s="2">
        <v>0</v>
      </c>
      <c r="F79" s="2">
        <v>0</v>
      </c>
      <c r="G79" s="3">
        <f t="shared" si="0"/>
        <v>39.30498</v>
      </c>
      <c r="H79" s="3">
        <f t="shared" si="1"/>
        <v>0.59999999999999432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0.42</v>
      </c>
      <c r="D81" s="2">
        <f>'PR-RAS'!E85</f>
        <v>0.11</v>
      </c>
      <c r="E81" s="2">
        <v>0</v>
      </c>
      <c r="F81" s="2">
        <v>0</v>
      </c>
      <c r="G81" s="3">
        <f t="shared" si="0"/>
        <v>5.1200000000000002E-2</v>
      </c>
      <c r="H81" s="3">
        <f t="shared" si="1"/>
        <v>0.53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164.87</v>
      </c>
      <c r="D82" s="2">
        <f>'PR-RAS'!E86</f>
        <v>169.2</v>
      </c>
      <c r="E82" s="2">
        <v>0</v>
      </c>
      <c r="F82" s="2">
        <v>0</v>
      </c>
      <c r="G82" s="3">
        <f t="shared" si="0"/>
        <v>40.764870000000002</v>
      </c>
      <c r="H82" s="3">
        <f t="shared" si="1"/>
        <v>0.32999999999998408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17974.330000000002</v>
      </c>
      <c r="D87" s="2">
        <f>'PR-RAS'!E91</f>
        <v>50331.200000000004</v>
      </c>
      <c r="E87" s="2">
        <v>0</v>
      </c>
      <c r="F87" s="2">
        <v>0</v>
      </c>
      <c r="G87" s="3">
        <f t="shared" si="0"/>
        <v>10202.75878</v>
      </c>
      <c r="H87" s="3">
        <f t="shared" si="1"/>
        <v>0.5300000000061118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729.96</v>
      </c>
      <c r="D88" s="2">
        <f>'PR-RAS'!E92</f>
        <v>729.96</v>
      </c>
      <c r="E88" s="2">
        <v>0</v>
      </c>
      <c r="F88" s="2">
        <v>0</v>
      </c>
      <c r="G88" s="3">
        <f t="shared" si="0"/>
        <v>190.51955999999998</v>
      </c>
      <c r="H88" s="3">
        <f t="shared" si="1"/>
        <v>7.999999999992724E-2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7196.68</v>
      </c>
      <c r="D89" s="2">
        <f>'PR-RAS'!E93</f>
        <v>7687.55</v>
      </c>
      <c r="E89" s="2">
        <v>0</v>
      </c>
      <c r="F89" s="2">
        <v>0</v>
      </c>
      <c r="G89" s="3">
        <f t="shared" si="0"/>
        <v>1986.3166399999998</v>
      </c>
      <c r="H89" s="3">
        <f t="shared" si="1"/>
        <v>0.76999999999952706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8744.2900000000009</v>
      </c>
      <c r="D90" s="2">
        <f>'PR-RAS'!E94</f>
        <v>40933.120000000003</v>
      </c>
      <c r="E90" s="2">
        <v>0</v>
      </c>
      <c r="F90" s="2">
        <v>0</v>
      </c>
      <c r="G90" s="3">
        <f t="shared" si="0"/>
        <v>8064.3371699999998</v>
      </c>
      <c r="H90" s="3">
        <f t="shared" si="1"/>
        <v>0.41000000000349246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1303.4000000000001</v>
      </c>
      <c r="D93" s="2">
        <f>'PR-RAS'!E97</f>
        <v>980.57</v>
      </c>
      <c r="E93" s="2">
        <v>0</v>
      </c>
      <c r="F93" s="2">
        <v>0</v>
      </c>
      <c r="G93" s="3">
        <f t="shared" si="0"/>
        <v>300.33767999999998</v>
      </c>
      <c r="H93" s="3">
        <f t="shared" si="1"/>
        <v>0.83000000000004093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135164.60999999999</v>
      </c>
      <c r="D102" s="2">
        <f>'PR-RAS'!E106</f>
        <v>150415.54</v>
      </c>
      <c r="E102" s="2">
        <v>0</v>
      </c>
      <c r="F102" s="2">
        <v>0</v>
      </c>
      <c r="G102" s="3">
        <f t="shared" si="0"/>
        <v>44035.564690000007</v>
      </c>
      <c r="H102" s="3">
        <f t="shared" si="1"/>
        <v>0.85000000000582077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8867.48</v>
      </c>
      <c r="D103" s="2">
        <f>'PR-RAS'!E107</f>
        <v>10331.09</v>
      </c>
      <c r="E103" s="2">
        <v>0</v>
      </c>
      <c r="F103" s="2">
        <v>0</v>
      </c>
      <c r="G103" s="3">
        <f t="shared" si="0"/>
        <v>3012.0253199999997</v>
      </c>
      <c r="H103" s="3">
        <f t="shared" si="1"/>
        <v>0.56999999999970896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26.56</v>
      </c>
      <c r="D105" s="2">
        <f>'PR-RAS'!E109</f>
        <v>19.920000000000002</v>
      </c>
      <c r="E105" s="2">
        <v>0</v>
      </c>
      <c r="F105" s="2">
        <v>0</v>
      </c>
      <c r="G105" s="3">
        <f t="shared" si="0"/>
        <v>6.9056000000000006</v>
      </c>
      <c r="H105" s="3">
        <f t="shared" si="1"/>
        <v>0.51999999999999957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8840.92</v>
      </c>
      <c r="D107" s="2">
        <f>'PR-RAS'!E111</f>
        <v>10311.17</v>
      </c>
      <c r="E107" s="2">
        <v>0</v>
      </c>
      <c r="F107" s="2">
        <v>0</v>
      </c>
      <c r="G107" s="3">
        <f t="shared" si="0"/>
        <v>3123.10556</v>
      </c>
      <c r="H107" s="3">
        <f t="shared" si="1"/>
        <v>0.25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58181.130000000005</v>
      </c>
      <c r="D108" s="2">
        <f>'PR-RAS'!E112</f>
        <v>72749.75</v>
      </c>
      <c r="E108" s="2">
        <v>0</v>
      </c>
      <c r="F108" s="2">
        <v>0</v>
      </c>
      <c r="G108" s="3">
        <f t="shared" si="0"/>
        <v>21793.827410000002</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213.09</v>
      </c>
      <c r="D110" s="2">
        <f>'PR-RAS'!E114</f>
        <v>1.54</v>
      </c>
      <c r="E110" s="2">
        <v>0</v>
      </c>
      <c r="F110" s="2">
        <v>0</v>
      </c>
      <c r="G110" s="3">
        <f t="shared" si="0"/>
        <v>23.562530000000002</v>
      </c>
      <c r="H110" s="3">
        <f t="shared" si="1"/>
        <v>0.55000000000000338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143.35</v>
      </c>
      <c r="D111" s="2">
        <f>'PR-RAS'!E115</f>
        <v>17081.89</v>
      </c>
      <c r="E111" s="2">
        <v>0</v>
      </c>
      <c r="F111" s="2">
        <v>0</v>
      </c>
      <c r="G111" s="3">
        <f t="shared" si="0"/>
        <v>3773.7842999999998</v>
      </c>
      <c r="H111" s="3">
        <f t="shared" si="1"/>
        <v>0.46000000000057639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57824.69</v>
      </c>
      <c r="D113" s="2">
        <f>'PR-RAS'!E117</f>
        <v>55666.32</v>
      </c>
      <c r="E113" s="2">
        <v>0</v>
      </c>
      <c r="F113" s="2">
        <v>0</v>
      </c>
      <c r="G113" s="3">
        <f t="shared" si="0"/>
        <v>18945.620960000004</v>
      </c>
      <c r="H113" s="3">
        <f t="shared" si="1"/>
        <v>0.62999999999738066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68116</v>
      </c>
      <c r="D116" s="2">
        <f>'PR-RAS'!E120</f>
        <v>67334.700000000012</v>
      </c>
      <c r="E116" s="2">
        <v>0</v>
      </c>
      <c r="F116" s="2">
        <v>0</v>
      </c>
      <c r="G116" s="3">
        <f t="shared" si="0"/>
        <v>23320.321000000004</v>
      </c>
      <c r="H116" s="3">
        <f t="shared" si="1"/>
        <v>0.29999999998835847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1216.2</v>
      </c>
      <c r="D117" s="2">
        <f>'PR-RAS'!E121</f>
        <v>1612.57</v>
      </c>
      <c r="E117" s="2">
        <v>0</v>
      </c>
      <c r="F117" s="2">
        <v>0</v>
      </c>
      <c r="G117" s="3">
        <f t="shared" si="0"/>
        <v>515.19544000000008</v>
      </c>
      <c r="H117" s="3">
        <f t="shared" si="1"/>
        <v>0.63000000000010914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66899.8</v>
      </c>
      <c r="D118" s="2">
        <f>'PR-RAS'!E122</f>
        <v>65722.13</v>
      </c>
      <c r="E118" s="2">
        <v>0</v>
      </c>
      <c r="F118" s="2">
        <v>0</v>
      </c>
      <c r="G118" s="3">
        <f t="shared" si="0"/>
        <v>23206.255020000001</v>
      </c>
      <c r="H118" s="3">
        <f t="shared" si="1"/>
        <v>0.33000000000174623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5454.7800000000007</v>
      </c>
      <c r="D121" s="2">
        <f>'PR-RAS'!E125</f>
        <v>1663.79</v>
      </c>
      <c r="E121" s="2">
        <v>0</v>
      </c>
      <c r="F121" s="2">
        <v>0</v>
      </c>
      <c r="G121" s="3">
        <f t="shared" si="0"/>
        <v>1053.8832</v>
      </c>
      <c r="H121" s="3">
        <f t="shared" si="1"/>
        <v>0.42999999999938154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5023.18</v>
      </c>
      <c r="D122" s="2">
        <f>'PR-RAS'!E126</f>
        <v>1663.79</v>
      </c>
      <c r="E122" s="2">
        <v>0</v>
      </c>
      <c r="F122" s="2">
        <v>0</v>
      </c>
      <c r="G122" s="3">
        <f t="shared" si="0"/>
        <v>1010.44196</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5023.18</v>
      </c>
      <c r="D124" s="2">
        <f>'PR-RAS'!E128</f>
        <v>1663.79</v>
      </c>
      <c r="E124" s="2">
        <v>0</v>
      </c>
      <c r="F124" s="2">
        <v>0</v>
      </c>
      <c r="G124" s="3">
        <f t="shared" si="0"/>
        <v>1027.14348</v>
      </c>
      <c r="H124" s="3">
        <f t="shared" si="1"/>
        <v>0.39000000000032742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431.6</v>
      </c>
      <c r="D125" s="2">
        <f>'PR-RAS'!E129</f>
        <v>0</v>
      </c>
      <c r="E125" s="2">
        <v>0</v>
      </c>
      <c r="F125" s="2">
        <v>0</v>
      </c>
      <c r="G125" s="3">
        <f t="shared" si="0"/>
        <v>53.5184</v>
      </c>
      <c r="H125" s="3">
        <f t="shared" si="1"/>
        <v>0.39999999999997726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431.6</v>
      </c>
      <c r="D126" s="2">
        <f>'PR-RAS'!E130</f>
        <v>0</v>
      </c>
      <c r="E126" s="2">
        <v>0</v>
      </c>
      <c r="F126" s="2">
        <v>0</v>
      </c>
      <c r="G126" s="3">
        <f t="shared" si="0"/>
        <v>53.95</v>
      </c>
      <c r="H126" s="3">
        <f t="shared" si="1"/>
        <v>0.39999999999997726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5850.35</v>
      </c>
      <c r="D136" s="2">
        <f>'PR-RAS'!E140</f>
        <v>14367.279999999999</v>
      </c>
      <c r="E136" s="2">
        <v>0</v>
      </c>
      <c r="F136" s="2">
        <v>0</v>
      </c>
      <c r="G136" s="3">
        <f t="shared" si="0"/>
        <v>4668.9628499999999</v>
      </c>
      <c r="H136" s="3">
        <f t="shared" si="1"/>
        <v>0.62999999999919964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1128.1300000000001</v>
      </c>
      <c r="D137" s="2">
        <f>'PR-RAS'!E141</f>
        <v>5126.6499999999996</v>
      </c>
      <c r="E137" s="2">
        <v>0</v>
      </c>
      <c r="F137" s="2">
        <v>0</v>
      </c>
      <c r="G137" s="3">
        <f t="shared" si="0"/>
        <v>1547.8744800000002</v>
      </c>
      <c r="H137" s="3">
        <f t="shared" si="1"/>
        <v>0.48000000000047294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1128.1300000000001</v>
      </c>
      <c r="D146" s="2">
        <f>'PR-RAS'!E150</f>
        <v>5126.6499999999996</v>
      </c>
      <c r="E146" s="2">
        <v>0</v>
      </c>
      <c r="F146" s="2">
        <v>0</v>
      </c>
      <c r="G146" s="3">
        <f t="shared" si="0"/>
        <v>1650.30735</v>
      </c>
      <c r="H146" s="3">
        <f t="shared" si="1"/>
        <v>0.48000000000047294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4722.22</v>
      </c>
      <c r="D147" s="2">
        <f>'PR-RAS'!E151</f>
        <v>9240.6299999999992</v>
      </c>
      <c r="E147" s="2">
        <v>0</v>
      </c>
      <c r="F147" s="2">
        <v>0</v>
      </c>
      <c r="G147" s="3">
        <f t="shared" si="0"/>
        <v>3387.7080799999999</v>
      </c>
      <c r="H147" s="3">
        <f t="shared" si="1"/>
        <v>0.59000000000105501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1566285.4500000002</v>
      </c>
      <c r="D148" s="2">
        <f>'PR-RAS'!E152</f>
        <v>1852745.22</v>
      </c>
      <c r="E148" s="2">
        <v>0</v>
      </c>
      <c r="F148" s="2">
        <v>0</v>
      </c>
      <c r="G148" s="3">
        <f t="shared" si="0"/>
        <v>774951.05583000008</v>
      </c>
      <c r="H148" s="3">
        <f t="shared" si="1"/>
        <v>0.67000000015832484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422481.07999999996</v>
      </c>
      <c r="D149" s="2">
        <f>'PR-RAS'!E153</f>
        <v>598902.60000000009</v>
      </c>
      <c r="E149" s="2">
        <v>0</v>
      </c>
      <c r="F149" s="2">
        <v>0</v>
      </c>
      <c r="G149" s="3">
        <f t="shared" si="0"/>
        <v>239802.36944000004</v>
      </c>
      <c r="H149" s="3">
        <f t="shared" si="1"/>
        <v>0.47999999986495823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357722.22</v>
      </c>
      <c r="D150" s="2">
        <f>'PR-RAS'!E154</f>
        <v>506790.28</v>
      </c>
      <c r="E150" s="2">
        <v>0</v>
      </c>
      <c r="F150" s="2">
        <v>0</v>
      </c>
      <c r="G150" s="3">
        <f t="shared" si="0"/>
        <v>204324.11421999999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353323.66</v>
      </c>
      <c r="D151" s="2">
        <f>'PR-RAS'!E155</f>
        <v>501350.28</v>
      </c>
      <c r="E151" s="2">
        <v>0</v>
      </c>
      <c r="F151" s="2">
        <v>0</v>
      </c>
      <c r="G151" s="3">
        <f t="shared" si="0"/>
        <v>203403.633</v>
      </c>
      <c r="H151" s="3">
        <f t="shared" si="1"/>
        <v>0.62000000005355105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4398.5600000000004</v>
      </c>
      <c r="D152" s="2">
        <f>'PR-RAS'!E156</f>
        <v>5440</v>
      </c>
      <c r="E152" s="2">
        <v>0</v>
      </c>
      <c r="F152" s="2">
        <v>0</v>
      </c>
      <c r="G152" s="3">
        <f t="shared" si="0"/>
        <v>2307.0625600000003</v>
      </c>
      <c r="H152" s="3">
        <f t="shared" si="1"/>
        <v>0.43999999999959982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20480</v>
      </c>
      <c r="D155" s="2">
        <f>'PR-RAS'!E159</f>
        <v>29407.54</v>
      </c>
      <c r="E155" s="2">
        <v>0</v>
      </c>
      <c r="F155" s="2">
        <v>0</v>
      </c>
      <c r="G155" s="3">
        <f t="shared" si="0"/>
        <v>12211.44232</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44278.86</v>
      </c>
      <c r="D156" s="2">
        <f>'PR-RAS'!E160</f>
        <v>62704.78</v>
      </c>
      <c r="E156" s="2">
        <v>0</v>
      </c>
      <c r="F156" s="2">
        <v>0</v>
      </c>
      <c r="G156" s="3">
        <f t="shared" si="0"/>
        <v>26301.705099999996</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44278.86</v>
      </c>
      <c r="D158" s="2">
        <f>'PR-RAS'!E162</f>
        <v>62704.78</v>
      </c>
      <c r="E158" s="2">
        <v>0</v>
      </c>
      <c r="F158" s="2">
        <v>0</v>
      </c>
      <c r="G158" s="3">
        <f t="shared" si="0"/>
        <v>26641.081939999996</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718524.42</v>
      </c>
      <c r="D160" s="2">
        <f>'PR-RAS'!E164</f>
        <v>873621.22000000009</v>
      </c>
      <c r="E160" s="2">
        <v>0</v>
      </c>
      <c r="F160" s="2">
        <v>0</v>
      </c>
      <c r="G160" s="3">
        <f t="shared" si="0"/>
        <v>392056.93074000004</v>
      </c>
      <c r="H160" s="3">
        <f t="shared" si="1"/>
        <v>0.64000000013038516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20781.919999999998</v>
      </c>
      <c r="D161" s="2">
        <f>'PR-RAS'!E165</f>
        <v>32160.29</v>
      </c>
      <c r="E161" s="2">
        <v>0</v>
      </c>
      <c r="F161" s="2">
        <v>0</v>
      </c>
      <c r="G161" s="3">
        <f t="shared" si="0"/>
        <v>13616.4</v>
      </c>
      <c r="H161" s="3">
        <f t="shared" si="1"/>
        <v>0.37000000000261934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1225.8</v>
      </c>
      <c r="D162" s="2">
        <f>'PR-RAS'!E166</f>
        <v>954.8</v>
      </c>
      <c r="E162" s="2">
        <v>0</v>
      </c>
      <c r="F162" s="2">
        <v>0</v>
      </c>
      <c r="G162" s="3">
        <f t="shared" si="0"/>
        <v>504.79939999999993</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16502.29</v>
      </c>
      <c r="D163" s="2">
        <f>'PR-RAS'!E167</f>
        <v>25188.82</v>
      </c>
      <c r="E163" s="2">
        <v>0</v>
      </c>
      <c r="F163" s="2">
        <v>0</v>
      </c>
      <c r="G163" s="3">
        <f t="shared" si="0"/>
        <v>10834.548659999999</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3053.83</v>
      </c>
      <c r="D164" s="2">
        <f>'PR-RAS'!E168</f>
        <v>6016.67</v>
      </c>
      <c r="E164" s="2">
        <v>0</v>
      </c>
      <c r="F164" s="2">
        <v>0</v>
      </c>
      <c r="G164" s="3">
        <f t="shared" si="0"/>
        <v>2459.2087099999999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112714.90000000001</v>
      </c>
      <c r="D166" s="2">
        <f>'PR-RAS'!E170</f>
        <v>113558.38999999998</v>
      </c>
      <c r="E166" s="2">
        <v>0</v>
      </c>
      <c r="F166" s="2">
        <v>0</v>
      </c>
      <c r="G166" s="3">
        <f t="shared" si="0"/>
        <v>56072.227200000001</v>
      </c>
      <c r="H166" s="3">
        <f t="shared" si="1"/>
        <v>0.48999999997613486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17358.41</v>
      </c>
      <c r="D167" s="2">
        <f>'PR-RAS'!E171</f>
        <v>20952.05</v>
      </c>
      <c r="E167" s="2">
        <v>0</v>
      </c>
      <c r="F167" s="2">
        <v>0</v>
      </c>
      <c r="G167" s="3">
        <f t="shared" si="0"/>
        <v>9837.5766599999988</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23726.05</v>
      </c>
      <c r="D168" s="2">
        <f>'PR-RAS'!E172</f>
        <v>26549.85</v>
      </c>
      <c r="E168" s="2">
        <v>0</v>
      </c>
      <c r="F168" s="2">
        <v>0</v>
      </c>
      <c r="G168" s="3">
        <f t="shared" si="0"/>
        <v>12829.900250000001</v>
      </c>
      <c r="H168" s="3">
        <f t="shared" si="1"/>
        <v>0.2000000000007276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50358.93</v>
      </c>
      <c r="D169" s="2">
        <f>'PR-RAS'!E173</f>
        <v>59775.21</v>
      </c>
      <c r="E169" s="2">
        <v>0</v>
      </c>
      <c r="F169" s="2">
        <v>0</v>
      </c>
      <c r="G169" s="3">
        <f t="shared" si="0"/>
        <v>28544.770800000002</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384.81</v>
      </c>
      <c r="D170" s="2">
        <f>'PR-RAS'!E174</f>
        <v>1513.01</v>
      </c>
      <c r="E170" s="2">
        <v>0</v>
      </c>
      <c r="F170" s="2">
        <v>0</v>
      </c>
      <c r="G170" s="3">
        <f t="shared" si="0"/>
        <v>576.43027000000006</v>
      </c>
      <c r="H170" s="3">
        <f t="shared" si="1"/>
        <v>0.19999999999998863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20275.13</v>
      </c>
      <c r="D171" s="2">
        <f>'PR-RAS'!E175</f>
        <v>4304.1000000000004</v>
      </c>
      <c r="E171" s="2">
        <v>0</v>
      </c>
      <c r="F171" s="2">
        <v>0</v>
      </c>
      <c r="G171" s="3">
        <f t="shared" si="0"/>
        <v>4910.1661000000004</v>
      </c>
      <c r="H171" s="3">
        <f t="shared" si="1"/>
        <v>0.23000000000138243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611.57000000000005</v>
      </c>
      <c r="D173" s="2">
        <f>'PR-RAS'!E177</f>
        <v>464.17</v>
      </c>
      <c r="E173" s="2">
        <v>0</v>
      </c>
      <c r="F173" s="2">
        <v>0</v>
      </c>
      <c r="G173" s="3">
        <f t="shared" si="0"/>
        <v>264.86451999999997</v>
      </c>
      <c r="H173" s="3">
        <f t="shared" si="1"/>
        <v>0.59999999999996589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457543.72</v>
      </c>
      <c r="D174" s="2">
        <f>'PR-RAS'!E178</f>
        <v>534745.69000000006</v>
      </c>
      <c r="E174" s="2">
        <v>0</v>
      </c>
      <c r="F174" s="2">
        <v>0</v>
      </c>
      <c r="G174" s="3">
        <f t="shared" si="0"/>
        <v>264177.0723</v>
      </c>
      <c r="H174" s="3">
        <f t="shared" si="1"/>
        <v>0.58999999996740371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12200.92</v>
      </c>
      <c r="D175" s="2">
        <f>'PR-RAS'!E179</f>
        <v>12821.61</v>
      </c>
      <c r="E175" s="2">
        <v>0</v>
      </c>
      <c r="F175" s="2">
        <v>0</v>
      </c>
      <c r="G175" s="3">
        <f t="shared" si="0"/>
        <v>6584.8803599999992</v>
      </c>
      <c r="H175" s="3">
        <f t="shared" si="1"/>
        <v>0.46999999999934516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247783.95</v>
      </c>
      <c r="D176" s="2">
        <f>'PR-RAS'!E180</f>
        <v>251783.42</v>
      </c>
      <c r="E176" s="2">
        <v>0</v>
      </c>
      <c r="F176" s="2">
        <v>0</v>
      </c>
      <c r="G176" s="3">
        <f t="shared" si="0"/>
        <v>131486.38824999999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21526.19</v>
      </c>
      <c r="D177" s="2">
        <f>'PR-RAS'!E181</f>
        <v>21749.62</v>
      </c>
      <c r="E177" s="2">
        <v>0</v>
      </c>
      <c r="F177" s="2">
        <v>0</v>
      </c>
      <c r="G177" s="3">
        <f t="shared" si="0"/>
        <v>11444.475679999998</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16374.19</v>
      </c>
      <c r="D178" s="2">
        <f>'PR-RAS'!E182</f>
        <v>29383.53</v>
      </c>
      <c r="E178" s="2">
        <v>0</v>
      </c>
      <c r="F178" s="2">
        <v>0</v>
      </c>
      <c r="G178" s="3">
        <f t="shared" si="0"/>
        <v>13300.001249999999</v>
      </c>
      <c r="H178" s="3">
        <f t="shared" si="1"/>
        <v>0.66000000000167347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57565.65</v>
      </c>
      <c r="D179" s="2">
        <f>'PR-RAS'!E183</f>
        <v>58228.53</v>
      </c>
      <c r="E179" s="2">
        <v>0</v>
      </c>
      <c r="F179" s="2">
        <v>0</v>
      </c>
      <c r="G179" s="3">
        <f t="shared" si="0"/>
        <v>30976.042379999995</v>
      </c>
      <c r="H179" s="3">
        <f t="shared" si="1"/>
        <v>0.81999999999970896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5156.8900000000003</v>
      </c>
      <c r="D180" s="2">
        <f>'PR-RAS'!E184</f>
        <v>6916.37</v>
      </c>
      <c r="E180" s="2">
        <v>0</v>
      </c>
      <c r="F180" s="2">
        <v>0</v>
      </c>
      <c r="G180" s="3">
        <f t="shared" si="0"/>
        <v>3399.1437700000001</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43305.55</v>
      </c>
      <c r="D181" s="2">
        <f>'PR-RAS'!E185</f>
        <v>94635.32</v>
      </c>
      <c r="E181" s="2">
        <v>0</v>
      </c>
      <c r="F181" s="2">
        <v>0</v>
      </c>
      <c r="G181" s="3">
        <f t="shared" si="0"/>
        <v>41863.714200000002</v>
      </c>
      <c r="H181" s="3">
        <f t="shared" si="1"/>
        <v>0.77000000000407454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30961.35</v>
      </c>
      <c r="D182" s="2">
        <f>'PR-RAS'!E186</f>
        <v>32747.55</v>
      </c>
      <c r="E182" s="2">
        <v>0</v>
      </c>
      <c r="F182" s="2">
        <v>0</v>
      </c>
      <c r="G182" s="3">
        <f t="shared" si="0"/>
        <v>17458.617449999998</v>
      </c>
      <c r="H182" s="3">
        <f t="shared" si="1"/>
        <v>0.7999999999992724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22669.03</v>
      </c>
      <c r="D183" s="2">
        <f>'PR-RAS'!E187</f>
        <v>26479.74</v>
      </c>
      <c r="E183" s="2">
        <v>0</v>
      </c>
      <c r="F183" s="2">
        <v>0</v>
      </c>
      <c r="G183" s="3">
        <f t="shared" si="0"/>
        <v>13764.388820000002</v>
      </c>
      <c r="H183" s="3">
        <f t="shared" si="1"/>
        <v>0.28999999999723514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127483.88</v>
      </c>
      <c r="D190" s="2">
        <f>'PR-RAS'!E194</f>
        <v>193156.85</v>
      </c>
      <c r="E190" s="2">
        <v>0</v>
      </c>
      <c r="F190" s="2">
        <v>0</v>
      </c>
      <c r="G190" s="3">
        <f t="shared" si="0"/>
        <v>97107.742620000005</v>
      </c>
      <c r="H190" s="3">
        <f t="shared" si="1"/>
        <v>0.26999999998952262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28610.37</v>
      </c>
      <c r="D191" s="2">
        <f>'PR-RAS'!E195</f>
        <v>76128.429999999993</v>
      </c>
      <c r="E191" s="2">
        <v>0</v>
      </c>
      <c r="F191" s="2">
        <v>0</v>
      </c>
      <c r="G191" s="3">
        <f t="shared" si="0"/>
        <v>34364.773699999998</v>
      </c>
      <c r="H191" s="3">
        <f t="shared" si="1"/>
        <v>0.79999999999199645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5880.19</v>
      </c>
      <c r="D192" s="2">
        <f>'PR-RAS'!E196</f>
        <v>6643.52</v>
      </c>
      <c r="E192" s="2">
        <v>0</v>
      </c>
      <c r="F192" s="2">
        <v>0</v>
      </c>
      <c r="G192" s="3">
        <f t="shared" si="0"/>
        <v>3660.9409299999998</v>
      </c>
      <c r="H192" s="3">
        <f t="shared" si="1"/>
        <v>0.66999999999916326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8333.69</v>
      </c>
      <c r="D193" s="2">
        <f>'PR-RAS'!E197</f>
        <v>12058.13</v>
      </c>
      <c r="E193" s="2">
        <v>0</v>
      </c>
      <c r="F193" s="2">
        <v>0</v>
      </c>
      <c r="G193" s="3">
        <f t="shared" si="0"/>
        <v>6230.3903999999993</v>
      </c>
      <c r="H193" s="3">
        <f t="shared" si="1"/>
        <v>0.43999999999869033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4255.5600000000004</v>
      </c>
      <c r="D194" s="2">
        <f>'PR-RAS'!E198</f>
        <v>4555.5600000000004</v>
      </c>
      <c r="E194" s="2">
        <v>0</v>
      </c>
      <c r="F194" s="2">
        <v>0</v>
      </c>
      <c r="G194" s="3">
        <f t="shared" si="0"/>
        <v>2579.7692400000001</v>
      </c>
      <c r="H194" s="3">
        <f t="shared" si="1"/>
        <v>0.87999999999919964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8240.36</v>
      </c>
      <c r="D195" s="2">
        <f>'PR-RAS'!E199</f>
        <v>7864.11</v>
      </c>
      <c r="E195" s="2">
        <v>0</v>
      </c>
      <c r="F195" s="2">
        <v>0</v>
      </c>
      <c r="G195" s="3">
        <f t="shared" si="0"/>
        <v>4649.90452</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72163.710000000006</v>
      </c>
      <c r="D197" s="2">
        <f>'PR-RAS'!E201</f>
        <v>85907.1</v>
      </c>
      <c r="E197" s="2">
        <v>0</v>
      </c>
      <c r="F197" s="2">
        <v>0</v>
      </c>
      <c r="G197" s="3">
        <f t="shared" si="0"/>
        <v>47819.670360000011</v>
      </c>
      <c r="H197" s="3">
        <f t="shared" si="1"/>
        <v>0.38999999999941792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10031.220000000001</v>
      </c>
      <c r="D198" s="2">
        <f>'PR-RAS'!E202</f>
        <v>10095.68</v>
      </c>
      <c r="E198" s="2">
        <v>0</v>
      </c>
      <c r="F198" s="2">
        <v>0</v>
      </c>
      <c r="G198" s="3">
        <f t="shared" si="0"/>
        <v>5953.8482600000007</v>
      </c>
      <c r="H198" s="3">
        <f t="shared" si="1"/>
        <v>0.54000000000087311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5351.47</v>
      </c>
      <c r="D204" s="2">
        <f>'PR-RAS'!E208</f>
        <v>3795.58</v>
      </c>
      <c r="E204" s="2">
        <v>0</v>
      </c>
      <c r="F204" s="2">
        <v>0</v>
      </c>
      <c r="G204" s="3">
        <f t="shared" si="0"/>
        <v>2627.3538900000003</v>
      </c>
      <c r="H204" s="3">
        <f t="shared" si="1"/>
        <v>0.89000000000032742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5351.47</v>
      </c>
      <c r="D207" s="2">
        <f>'PR-RAS'!E211</f>
        <v>3795.58</v>
      </c>
      <c r="E207" s="2">
        <v>0</v>
      </c>
      <c r="F207" s="2">
        <v>0</v>
      </c>
      <c r="G207" s="3">
        <f t="shared" si="0"/>
        <v>2666.1817799999999</v>
      </c>
      <c r="H207" s="3">
        <f t="shared" si="1"/>
        <v>0.89000000000032742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4679.75</v>
      </c>
      <c r="D212" s="2">
        <f>'PR-RAS'!E216</f>
        <v>6300.1</v>
      </c>
      <c r="E212" s="2">
        <v>0</v>
      </c>
      <c r="F212" s="2">
        <v>0</v>
      </c>
      <c r="G212" s="3">
        <f t="shared" si="0"/>
        <v>3646.06945</v>
      </c>
      <c r="H212" s="3">
        <f t="shared" si="1"/>
        <v>0.3500000000003638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4634.09</v>
      </c>
      <c r="D213" s="2">
        <f>'PR-RAS'!E217</f>
        <v>6009.05</v>
      </c>
      <c r="E213" s="2">
        <v>0</v>
      </c>
      <c r="F213" s="2">
        <v>0</v>
      </c>
      <c r="G213" s="3">
        <f t="shared" si="0"/>
        <v>3530.2642800000003</v>
      </c>
      <c r="H213" s="3">
        <f t="shared" si="1"/>
        <v>0.14000000000032742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45.66</v>
      </c>
      <c r="D215" s="2">
        <f>'PR-RAS'!E219</f>
        <v>112.28</v>
      </c>
      <c r="E215" s="2">
        <v>0</v>
      </c>
      <c r="F215" s="2">
        <v>0</v>
      </c>
      <c r="G215" s="3">
        <f t="shared" si="0"/>
        <v>57.827080000000002</v>
      </c>
      <c r="H215" s="3">
        <f t="shared" si="1"/>
        <v>0.62000000000000455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178.77</v>
      </c>
      <c r="E216" s="2">
        <v>0</v>
      </c>
      <c r="F216" s="2">
        <v>0</v>
      </c>
      <c r="G216" s="3">
        <f t="shared" si="0"/>
        <v>76.871099999999998</v>
      </c>
      <c r="H216" s="3">
        <f t="shared" si="1"/>
        <v>0.22999999999998977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31678.98</v>
      </c>
      <c r="D217" s="2">
        <f>'PR-RAS'!E221</f>
        <v>38513.629999999997</v>
      </c>
      <c r="E217" s="2">
        <v>0</v>
      </c>
      <c r="F217" s="2">
        <v>0</v>
      </c>
      <c r="G217" s="3">
        <f t="shared" si="0"/>
        <v>23480.547839999999</v>
      </c>
      <c r="H217" s="3">
        <f t="shared" si="1"/>
        <v>0.3900000000030559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31678.98</v>
      </c>
      <c r="D221" s="2">
        <f>'PR-RAS'!E225</f>
        <v>38513.629999999997</v>
      </c>
      <c r="E221" s="2">
        <v>0</v>
      </c>
      <c r="F221" s="2">
        <v>0</v>
      </c>
      <c r="G221" s="3">
        <f t="shared" si="0"/>
        <v>23915.372799999997</v>
      </c>
      <c r="H221" s="3">
        <f t="shared" si="1"/>
        <v>0.3900000000030559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31678.98</v>
      </c>
      <c r="D224" s="2">
        <f>'PR-RAS'!E228</f>
        <v>38513.629999999997</v>
      </c>
      <c r="E224" s="2">
        <v>0</v>
      </c>
      <c r="F224" s="2">
        <v>0</v>
      </c>
      <c r="G224" s="3">
        <f t="shared" si="0"/>
        <v>24241.49152</v>
      </c>
      <c r="H224" s="3">
        <f t="shared" si="1"/>
        <v>0.3900000000030559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10162.84</v>
      </c>
      <c r="D226" s="2">
        <f>'PR-RAS'!E230</f>
        <v>33703.869999999995</v>
      </c>
      <c r="E226" s="2">
        <v>0</v>
      </c>
      <c r="F226" s="2">
        <v>0</v>
      </c>
      <c r="G226" s="3">
        <f t="shared" si="0"/>
        <v>17453.380499999999</v>
      </c>
      <c r="H226" s="3">
        <f t="shared" si="1"/>
        <v>0.29000000000451109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6418.1</v>
      </c>
      <c r="D233" s="2">
        <f>'PR-RAS'!E237</f>
        <v>28287.55</v>
      </c>
      <c r="E233" s="2">
        <v>0</v>
      </c>
      <c r="F233" s="2">
        <v>0</v>
      </c>
      <c r="G233" s="3">
        <f t="shared" si="0"/>
        <v>14614.422399999999</v>
      </c>
      <c r="H233" s="3">
        <f t="shared" si="1"/>
        <v>0.55000000000109139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6418.1</v>
      </c>
      <c r="D234" s="2">
        <f>'PR-RAS'!E238</f>
        <v>28287.55</v>
      </c>
      <c r="E234" s="2">
        <v>0</v>
      </c>
      <c r="F234" s="2">
        <v>0</v>
      </c>
      <c r="G234" s="3">
        <f t="shared" si="0"/>
        <v>14677.4156</v>
      </c>
      <c r="H234" s="3">
        <f t="shared" si="1"/>
        <v>0.55000000000109139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3744.74</v>
      </c>
      <c r="D242" s="2">
        <f>'PR-RAS'!E246</f>
        <v>5416.32</v>
      </c>
      <c r="E242" s="2">
        <v>0</v>
      </c>
      <c r="F242" s="2">
        <v>0</v>
      </c>
      <c r="G242" s="3">
        <f t="shared" si="0"/>
        <v>3513.1485799999996</v>
      </c>
      <c r="H242" s="3">
        <f t="shared" si="1"/>
        <v>0.57999999999992724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3744.74</v>
      </c>
      <c r="D243" s="2">
        <f>'PR-RAS'!E247</f>
        <v>5416.32</v>
      </c>
      <c r="E243" s="2">
        <v>0</v>
      </c>
      <c r="F243" s="2">
        <v>0</v>
      </c>
      <c r="G243" s="3">
        <f t="shared" si="0"/>
        <v>3527.7259599999998</v>
      </c>
      <c r="H243" s="3">
        <f t="shared" si="1"/>
        <v>0.57999999999992724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68685.040000000008</v>
      </c>
      <c r="D258" s="2">
        <f>'PR-RAS'!E262</f>
        <v>66420.899999999994</v>
      </c>
      <c r="E258" s="2">
        <v>0</v>
      </c>
      <c r="F258" s="2">
        <v>0</v>
      </c>
      <c r="G258" s="3">
        <f t="shared" si="0"/>
        <v>51792.397879999997</v>
      </c>
      <c r="H258" s="3">
        <f t="shared" si="1"/>
        <v>0.14000000001396984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68685.040000000008</v>
      </c>
      <c r="D265" s="2">
        <f>'PR-RAS'!E269</f>
        <v>66420.899999999994</v>
      </c>
      <c r="E265" s="2">
        <v>0</v>
      </c>
      <c r="F265" s="2">
        <v>0</v>
      </c>
      <c r="G265" s="3">
        <f t="shared" si="0"/>
        <v>53203.085760000002</v>
      </c>
      <c r="H265" s="3">
        <f t="shared" si="1"/>
        <v>0.14000000001396984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52590.33</v>
      </c>
      <c r="D266" s="2">
        <f>'PR-RAS'!E270</f>
        <v>51201.08</v>
      </c>
      <c r="E266" s="2">
        <v>0</v>
      </c>
      <c r="F266" s="2">
        <v>0</v>
      </c>
      <c r="G266" s="3">
        <f t="shared" si="0"/>
        <v>41073.009850000002</v>
      </c>
      <c r="H266" s="3">
        <f t="shared" si="1"/>
        <v>0.41000000000349246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16094.71</v>
      </c>
      <c r="D267" s="2">
        <f>'PR-RAS'!E271</f>
        <v>15219.82</v>
      </c>
      <c r="E267" s="2">
        <v>0</v>
      </c>
      <c r="F267" s="2">
        <v>0</v>
      </c>
      <c r="G267" s="3">
        <f t="shared" si="0"/>
        <v>12378.1371</v>
      </c>
      <c r="H267" s="3">
        <f t="shared" si="1"/>
        <v>0.47000000000116415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304721.87</v>
      </c>
      <c r="D269" s="2">
        <f>'PR-RAS'!E273</f>
        <v>231487.32</v>
      </c>
      <c r="E269" s="2">
        <v>0</v>
      </c>
      <c r="F269" s="2">
        <v>0</v>
      </c>
      <c r="G269" s="3">
        <f t="shared" si="0"/>
        <v>205742.66468000002</v>
      </c>
      <c r="H269" s="3">
        <f t="shared" si="1"/>
        <v>0.45000000001164153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115976.21</v>
      </c>
      <c r="D270" s="2">
        <f>'PR-RAS'!E274</f>
        <v>133315.29</v>
      </c>
      <c r="E270" s="2">
        <v>0</v>
      </c>
      <c r="F270" s="2">
        <v>0</v>
      </c>
      <c r="G270" s="3">
        <f t="shared" si="0"/>
        <v>102921.22651000002</v>
      </c>
      <c r="H270" s="3">
        <f t="shared" si="1"/>
        <v>0.50000000001455192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115976.21</v>
      </c>
      <c r="D271" s="2">
        <f>'PR-RAS'!E275</f>
        <v>133315.29</v>
      </c>
      <c r="E271" s="2">
        <v>0</v>
      </c>
      <c r="F271" s="2">
        <v>0</v>
      </c>
      <c r="G271" s="3">
        <f t="shared" si="0"/>
        <v>103303.83330000001</v>
      </c>
      <c r="H271" s="3">
        <f t="shared" si="1"/>
        <v>0.50000000001455192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133240.68</v>
      </c>
      <c r="D274" s="2">
        <f>'PR-RAS'!E278</f>
        <v>61142.03</v>
      </c>
      <c r="E274" s="2">
        <v>0</v>
      </c>
      <c r="F274" s="2">
        <v>0</v>
      </c>
      <c r="G274" s="3">
        <f t="shared" si="0"/>
        <v>69758.254020000008</v>
      </c>
      <c r="H274" s="3">
        <f t="shared" si="1"/>
        <v>0.35000000000582077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133240.68</v>
      </c>
      <c r="D275" s="2">
        <f>'PR-RAS'!E279</f>
        <v>61142.03</v>
      </c>
      <c r="E275" s="2">
        <v>0</v>
      </c>
      <c r="F275" s="2">
        <v>0</v>
      </c>
      <c r="G275" s="3">
        <f t="shared" ref="G275:G528" si="12">(B275/1000)*(C275*1+D275*2)</f>
        <v>70013.778760000001</v>
      </c>
      <c r="H275" s="3">
        <f t="shared" ref="H275:H528" si="13">ABS(C275-ROUND(C275,0))+ABS(D275-ROUND(D275,0))</f>
        <v>0.35000000000582077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3068.27</v>
      </c>
      <c r="D279" s="2">
        <f>'PR-RAS'!E283</f>
        <v>0</v>
      </c>
      <c r="E279" s="2">
        <v>0</v>
      </c>
      <c r="F279" s="2">
        <v>0</v>
      </c>
      <c r="G279" s="3">
        <f t="shared" si="12"/>
        <v>852.97906000000012</v>
      </c>
      <c r="H279" s="3">
        <f t="shared" si="13"/>
        <v>0.26999999999998181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3068.27</v>
      </c>
      <c r="D280" s="2">
        <f>'PR-RAS'!E284</f>
        <v>0</v>
      </c>
      <c r="E280" s="2">
        <v>0</v>
      </c>
      <c r="F280" s="2">
        <v>0</v>
      </c>
      <c r="G280" s="3">
        <f t="shared" si="12"/>
        <v>856.0473300000001</v>
      </c>
      <c r="H280" s="3">
        <f t="shared" si="13"/>
        <v>0.26999999999998181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52436.71</v>
      </c>
      <c r="D285" s="2">
        <f>'PR-RAS'!E289</f>
        <v>37030</v>
      </c>
      <c r="E285" s="2">
        <v>0</v>
      </c>
      <c r="F285" s="2">
        <v>0</v>
      </c>
      <c r="G285" s="3">
        <f t="shared" si="12"/>
        <v>35925.065639999993</v>
      </c>
      <c r="H285" s="3">
        <f t="shared" si="13"/>
        <v>0.29000000000087311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37030</v>
      </c>
      <c r="E286" s="2">
        <v>0</v>
      </c>
      <c r="F286" s="2">
        <v>0</v>
      </c>
      <c r="G286" s="3">
        <f t="shared" si="12"/>
        <v>21107.1</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52436.71</v>
      </c>
      <c r="D287" s="2">
        <f>'PR-RAS'!E291</f>
        <v>0</v>
      </c>
      <c r="E287" s="2">
        <v>0</v>
      </c>
      <c r="F287" s="2">
        <v>0</v>
      </c>
      <c r="G287" s="3">
        <f t="shared" si="12"/>
        <v>14996.899059999998</v>
      </c>
      <c r="H287" s="3">
        <f t="shared" si="13"/>
        <v>0.29000000000087311</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1566285.4500000002</v>
      </c>
      <c r="D295" s="2">
        <f>'PR-RAS'!E299</f>
        <v>1852745.22</v>
      </c>
      <c r="E295" s="2">
        <v>0</v>
      </c>
      <c r="F295" s="2">
        <v>0</v>
      </c>
      <c r="G295" s="3">
        <f t="shared" si="12"/>
        <v>1549902.1116600002</v>
      </c>
      <c r="H295" s="3">
        <f t="shared" si="13"/>
        <v>0.67000000015832484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1104589.7499999995</v>
      </c>
      <c r="D296" s="2">
        <f>'PR-RAS'!E300</f>
        <v>1383816.1700000002</v>
      </c>
      <c r="E296" s="2">
        <v>0</v>
      </c>
      <c r="F296" s="2">
        <v>0</v>
      </c>
      <c r="G296" s="3">
        <f t="shared" si="12"/>
        <v>1142305.5165499998</v>
      </c>
      <c r="H296" s="3">
        <f t="shared" si="13"/>
        <v>0.42000000062398612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9698.75</v>
      </c>
      <c r="D298" s="2">
        <f>'PR-RAS'!E302</f>
        <v>6320.41</v>
      </c>
      <c r="E298" s="2">
        <v>0</v>
      </c>
      <c r="F298" s="2">
        <v>0</v>
      </c>
      <c r="G298" s="3">
        <f t="shared" si="12"/>
        <v>6634.8522899999998</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37604.36</v>
      </c>
      <c r="D300" s="2">
        <f>'PR-RAS'!E304</f>
        <v>38264.589999999997</v>
      </c>
      <c r="E300" s="2">
        <v>0</v>
      </c>
      <c r="F300" s="2">
        <v>0</v>
      </c>
      <c r="G300" s="3">
        <f t="shared" si="12"/>
        <v>34125.928459999996</v>
      </c>
      <c r="H300" s="3">
        <f t="shared" si="13"/>
        <v>0.77000000000407454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6624.42</v>
      </c>
      <c r="D303" s="2">
        <f>'PR-RAS'!E308</f>
        <v>5554.4800000000005</v>
      </c>
      <c r="E303" s="2">
        <v>0</v>
      </c>
      <c r="F303" s="2">
        <v>0</v>
      </c>
      <c r="G303" s="3">
        <f t="shared" si="12"/>
        <v>5355.4807600000004</v>
      </c>
      <c r="H303" s="3">
        <f t="shared" si="13"/>
        <v>0.9000000000005457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6227.4</v>
      </c>
      <c r="D304" s="2">
        <f>'PR-RAS'!E309</f>
        <v>620</v>
      </c>
      <c r="E304" s="2">
        <v>0</v>
      </c>
      <c r="F304" s="2">
        <v>0</v>
      </c>
      <c r="G304" s="3">
        <f t="shared" si="12"/>
        <v>2262.6221999999998</v>
      </c>
      <c r="H304" s="3">
        <f t="shared" si="13"/>
        <v>0.3999999999996362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6227.4</v>
      </c>
      <c r="D305" s="2">
        <f>'PR-RAS'!E310</f>
        <v>620</v>
      </c>
      <c r="E305" s="2">
        <v>0</v>
      </c>
      <c r="F305" s="2">
        <v>0</v>
      </c>
      <c r="G305" s="3">
        <f t="shared" si="12"/>
        <v>2270.0895999999998</v>
      </c>
      <c r="H305" s="3">
        <f t="shared" si="13"/>
        <v>0.3999999999996362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6227.4</v>
      </c>
      <c r="D306" s="2">
        <f>'PR-RAS'!E311</f>
        <v>620</v>
      </c>
      <c r="E306" s="2">
        <v>0</v>
      </c>
      <c r="F306" s="2">
        <v>0</v>
      </c>
      <c r="G306" s="3">
        <f t="shared" si="12"/>
        <v>2277.5569999999998</v>
      </c>
      <c r="H306" s="3">
        <f t="shared" si="13"/>
        <v>0.3999999999996362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397.02</v>
      </c>
      <c r="D316" s="2">
        <f>'PR-RAS'!E321</f>
        <v>4934.4800000000005</v>
      </c>
      <c r="E316" s="2">
        <v>0</v>
      </c>
      <c r="F316" s="2">
        <v>0</v>
      </c>
      <c r="G316" s="3">
        <f t="shared" si="12"/>
        <v>3233.7837000000004</v>
      </c>
      <c r="H316" s="3">
        <f t="shared" si="13"/>
        <v>0.50000000000045475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94.02</v>
      </c>
      <c r="D317" s="2">
        <f>'PR-RAS'!E322</f>
        <v>607.79999999999995</v>
      </c>
      <c r="E317" s="2">
        <v>0</v>
      </c>
      <c r="F317" s="2">
        <v>0</v>
      </c>
      <c r="G317" s="3">
        <f t="shared" si="12"/>
        <v>413.83991999999995</v>
      </c>
      <c r="H317" s="3">
        <f t="shared" si="13"/>
        <v>0.2200000000000415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94.02</v>
      </c>
      <c r="D318" s="2">
        <f>'PR-RAS'!E323</f>
        <v>124.8</v>
      </c>
      <c r="E318" s="2">
        <v>0</v>
      </c>
      <c r="F318" s="2">
        <v>0</v>
      </c>
      <c r="G318" s="3">
        <f t="shared" si="12"/>
        <v>108.92754000000001</v>
      </c>
      <c r="H318" s="3">
        <f t="shared" si="13"/>
        <v>0.21999999999999886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483</v>
      </c>
      <c r="E320" s="2">
        <v>0</v>
      </c>
      <c r="F320" s="2">
        <v>0</v>
      </c>
      <c r="G320" s="3">
        <f t="shared" si="12"/>
        <v>308.154</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303</v>
      </c>
      <c r="D341" s="2">
        <f>'PR-RAS'!E346</f>
        <v>4326.68</v>
      </c>
      <c r="E341" s="2">
        <v>0</v>
      </c>
      <c r="F341" s="2">
        <v>0</v>
      </c>
      <c r="G341" s="3">
        <f t="shared" si="12"/>
        <v>3045.1624000000006</v>
      </c>
      <c r="H341" s="3">
        <f t="shared" si="13"/>
        <v>0.31999999999970896</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303</v>
      </c>
      <c r="D342" s="2">
        <f>'PR-RAS'!E347</f>
        <v>4326.68</v>
      </c>
      <c r="E342" s="2">
        <v>0</v>
      </c>
      <c r="F342" s="2">
        <v>0</v>
      </c>
      <c r="G342" s="3">
        <f t="shared" si="12"/>
        <v>3054.1187600000003</v>
      </c>
      <c r="H342" s="3">
        <f t="shared" si="13"/>
        <v>0.31999999999970896</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1059967.0299999998</v>
      </c>
      <c r="D355" s="2">
        <f>'PR-RAS'!E360</f>
        <v>1463160.06</v>
      </c>
      <c r="E355" s="2">
        <v>0</v>
      </c>
      <c r="F355" s="2">
        <v>0</v>
      </c>
      <c r="G355" s="3">
        <f t="shared" si="12"/>
        <v>1411145.6510999999</v>
      </c>
      <c r="H355" s="3">
        <f t="shared" si="13"/>
        <v>8.9999999850988388E-2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1059967.0299999998</v>
      </c>
      <c r="D368" s="2">
        <f>'PR-RAS'!E373</f>
        <v>1463160.06</v>
      </c>
      <c r="E368" s="2">
        <v>0</v>
      </c>
      <c r="F368" s="2">
        <v>0</v>
      </c>
      <c r="G368" s="3">
        <f t="shared" si="12"/>
        <v>1462967.38405</v>
      </c>
      <c r="H368" s="3">
        <f t="shared" si="13"/>
        <v>8.9999999850988388E-2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1026319.37</v>
      </c>
      <c r="D369" s="2">
        <f>'PR-RAS'!E374</f>
        <v>1392350.59</v>
      </c>
      <c r="E369" s="2">
        <v>0</v>
      </c>
      <c r="F369" s="2">
        <v>0</v>
      </c>
      <c r="G369" s="3">
        <f t="shared" si="12"/>
        <v>1402455.5624000002</v>
      </c>
      <c r="H369" s="3">
        <f t="shared" si="13"/>
        <v>0.77999999991152436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494610.27</v>
      </c>
      <c r="D371" s="2">
        <f>'PR-RAS'!E376</f>
        <v>355201.35</v>
      </c>
      <c r="E371" s="2">
        <v>0</v>
      </c>
      <c r="F371" s="2">
        <v>0</v>
      </c>
      <c r="G371" s="3">
        <f t="shared" si="12"/>
        <v>445854.79889999999</v>
      </c>
      <c r="H371" s="3">
        <f t="shared" si="13"/>
        <v>0.61999999999534339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469106.69</v>
      </c>
      <c r="D372" s="2">
        <f>'PR-RAS'!E377</f>
        <v>775123.54</v>
      </c>
      <c r="E372" s="2">
        <v>0</v>
      </c>
      <c r="F372" s="2">
        <v>0</v>
      </c>
      <c r="G372" s="3">
        <f t="shared" si="12"/>
        <v>749180.24867</v>
      </c>
      <c r="H372" s="3">
        <f t="shared" si="13"/>
        <v>0.76999999996041879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62602.41</v>
      </c>
      <c r="D373" s="2">
        <f>'PR-RAS'!E378</f>
        <v>262025.7</v>
      </c>
      <c r="E373" s="2">
        <v>0</v>
      </c>
      <c r="F373" s="2">
        <v>0</v>
      </c>
      <c r="G373" s="3">
        <f t="shared" si="12"/>
        <v>218235.21732000003</v>
      </c>
      <c r="H373" s="3">
        <f t="shared" si="13"/>
        <v>0.70999999999185093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11768.19</v>
      </c>
      <c r="D374" s="2">
        <f>'PR-RAS'!E379</f>
        <v>52460.3</v>
      </c>
      <c r="E374" s="2">
        <v>0</v>
      </c>
      <c r="F374" s="2">
        <v>0</v>
      </c>
      <c r="G374" s="3">
        <f t="shared" si="12"/>
        <v>43524.918670000006</v>
      </c>
      <c r="H374" s="3">
        <f t="shared" si="13"/>
        <v>0.4900000000034197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2833.9</v>
      </c>
      <c r="D375" s="2">
        <f>'PR-RAS'!E380</f>
        <v>14111.59</v>
      </c>
      <c r="E375" s="2">
        <v>0</v>
      </c>
      <c r="F375" s="2">
        <v>0</v>
      </c>
      <c r="G375" s="3">
        <f t="shared" si="12"/>
        <v>11615.34792</v>
      </c>
      <c r="H375" s="3">
        <f t="shared" si="13"/>
        <v>0.50999999999976353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1259.6300000000001</v>
      </c>
      <c r="D376" s="2">
        <f>'PR-RAS'!E381</f>
        <v>7732.97</v>
      </c>
      <c r="E376" s="2">
        <v>0</v>
      </c>
      <c r="F376" s="2">
        <v>0</v>
      </c>
      <c r="G376" s="3">
        <f t="shared" si="12"/>
        <v>6272.0887499999999</v>
      </c>
      <c r="H376" s="3">
        <f t="shared" si="13"/>
        <v>0.3999999999996362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598</v>
      </c>
      <c r="E377" s="2">
        <v>0</v>
      </c>
      <c r="F377" s="2">
        <v>0</v>
      </c>
      <c r="G377" s="3">
        <f t="shared" si="12"/>
        <v>449.69600000000003</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372.75</v>
      </c>
      <c r="D380" s="2">
        <f>'PR-RAS'!E385</f>
        <v>4722.5</v>
      </c>
      <c r="E380" s="2">
        <v>0</v>
      </c>
      <c r="F380" s="2">
        <v>0</v>
      </c>
      <c r="G380" s="3">
        <f t="shared" si="12"/>
        <v>3720.9272500000002</v>
      </c>
      <c r="H380" s="3">
        <f t="shared" si="13"/>
        <v>0.75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7301.91</v>
      </c>
      <c r="D381" s="2">
        <f>'PR-RAS'!E386</f>
        <v>25295.24</v>
      </c>
      <c r="E381" s="2">
        <v>0</v>
      </c>
      <c r="F381" s="2">
        <v>0</v>
      </c>
      <c r="G381" s="3">
        <f t="shared" si="12"/>
        <v>21999.108199999999</v>
      </c>
      <c r="H381" s="3">
        <f t="shared" si="13"/>
        <v>0.33000000000174623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9000</v>
      </c>
      <c r="D383" s="2">
        <f>'PR-RAS'!E388</f>
        <v>0</v>
      </c>
      <c r="E383" s="2">
        <v>0</v>
      </c>
      <c r="F383" s="2">
        <v>0</v>
      </c>
      <c r="G383" s="3">
        <f t="shared" si="12"/>
        <v>3438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9000</v>
      </c>
      <c r="D384" s="2">
        <f>'PR-RAS'!E389</f>
        <v>0</v>
      </c>
      <c r="E384" s="2">
        <v>0</v>
      </c>
      <c r="F384" s="2">
        <v>0</v>
      </c>
      <c r="G384" s="3">
        <f t="shared" si="12"/>
        <v>3447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351.45</v>
      </c>
      <c r="D388" s="2">
        <f>'PR-RAS'!E393</f>
        <v>110.42</v>
      </c>
      <c r="E388" s="2">
        <v>0</v>
      </c>
      <c r="F388" s="2">
        <v>0</v>
      </c>
      <c r="G388" s="3">
        <f t="shared" si="12"/>
        <v>221.47622999999999</v>
      </c>
      <c r="H388" s="3">
        <f t="shared" si="13"/>
        <v>0.86999999999999034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351.45</v>
      </c>
      <c r="D389" s="2">
        <f>'PR-RAS'!E394</f>
        <v>110.42</v>
      </c>
      <c r="E389" s="2">
        <v>0</v>
      </c>
      <c r="F389" s="2">
        <v>0</v>
      </c>
      <c r="G389" s="3">
        <f t="shared" si="12"/>
        <v>222.04852</v>
      </c>
      <c r="H389" s="3">
        <f t="shared" si="13"/>
        <v>0.86999999999999034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12528.02</v>
      </c>
      <c r="D396" s="2">
        <f>'PR-RAS'!E401</f>
        <v>18238.75</v>
      </c>
      <c r="E396" s="2">
        <v>0</v>
      </c>
      <c r="F396" s="2">
        <v>0</v>
      </c>
      <c r="G396" s="3">
        <f t="shared" si="12"/>
        <v>19357.180400000001</v>
      </c>
      <c r="H396" s="3">
        <f t="shared" si="13"/>
        <v>0.27000000000043656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2826.25</v>
      </c>
      <c r="E398" s="2">
        <v>0</v>
      </c>
      <c r="F398" s="2">
        <v>0</v>
      </c>
      <c r="G398" s="3">
        <f t="shared" si="12"/>
        <v>2244.0425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12528.02</v>
      </c>
      <c r="D400" s="2">
        <f>'PR-RAS'!E405</f>
        <v>15412.5</v>
      </c>
      <c r="E400" s="2">
        <v>0</v>
      </c>
      <c r="F400" s="2">
        <v>0</v>
      </c>
      <c r="G400" s="3">
        <f t="shared" si="12"/>
        <v>17297.854980000004</v>
      </c>
      <c r="H400" s="3">
        <f t="shared" si="13"/>
        <v>0.52000000000043656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1053342.6099999999</v>
      </c>
      <c r="D413" s="2">
        <f>'PR-RAS'!E418</f>
        <v>1457605.58</v>
      </c>
      <c r="E413" s="2">
        <v>0</v>
      </c>
      <c r="F413" s="2">
        <v>0</v>
      </c>
      <c r="G413" s="3">
        <f t="shared" si="12"/>
        <v>1635044.1532399999</v>
      </c>
      <c r="H413" s="3">
        <f t="shared" si="13"/>
        <v>0.81000000005587935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150015.24</v>
      </c>
      <c r="D415" s="2">
        <f>'PR-RAS'!E420</f>
        <v>95389.759999999995</v>
      </c>
      <c r="E415" s="2">
        <v>0</v>
      </c>
      <c r="F415" s="2">
        <v>0</v>
      </c>
      <c r="G415" s="3">
        <f t="shared" si="12"/>
        <v>141089.03063999998</v>
      </c>
      <c r="H415" s="3">
        <f t="shared" si="13"/>
        <v>0.47999999999592546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21.33</v>
      </c>
      <c r="D416" s="2">
        <f>'PR-RAS'!E421</f>
        <v>0</v>
      </c>
      <c r="E416" s="2">
        <v>0</v>
      </c>
      <c r="F416" s="2">
        <v>0</v>
      </c>
      <c r="G416" s="3">
        <f t="shared" si="12"/>
        <v>8.8519499999999987</v>
      </c>
      <c r="H416" s="3">
        <f t="shared" si="13"/>
        <v>0.32999999999999829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2677499.6199999996</v>
      </c>
      <c r="D417" s="2">
        <f>'PR-RAS'!E422</f>
        <v>3242115.87</v>
      </c>
      <c r="E417" s="2">
        <v>0</v>
      </c>
      <c r="F417" s="2">
        <v>0</v>
      </c>
      <c r="G417" s="3">
        <f t="shared" si="12"/>
        <v>3811280.2457599994</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2626252.48</v>
      </c>
      <c r="D418" s="2">
        <f>'PR-RAS'!E423</f>
        <v>3315905.2800000003</v>
      </c>
      <c r="E418" s="2">
        <v>0</v>
      </c>
      <c r="F418" s="2">
        <v>0</v>
      </c>
      <c r="G418" s="3">
        <f t="shared" si="12"/>
        <v>3860612.2876800001</v>
      </c>
      <c r="H418" s="3">
        <f t="shared" si="13"/>
        <v>0.76000000024214387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51247.139999999665</v>
      </c>
      <c r="D419" s="2">
        <f>'PR-RAS'!E424</f>
        <v>0</v>
      </c>
      <c r="E419" s="2">
        <v>0</v>
      </c>
      <c r="F419" s="2">
        <v>0</v>
      </c>
      <c r="G419" s="3">
        <f t="shared" si="12"/>
        <v>21421.30451999986</v>
      </c>
      <c r="H419" s="3">
        <f t="shared" si="13"/>
        <v>0.13999999966472387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73789.410000000149</v>
      </c>
      <c r="E420" s="2">
        <v>0</v>
      </c>
      <c r="F420" s="2">
        <v>0</v>
      </c>
      <c r="G420" s="3">
        <f t="shared" si="12"/>
        <v>61835.525580000125</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140316.49</v>
      </c>
      <c r="D422" s="2">
        <f>'PR-RAS'!E427</f>
        <v>89069.349999999991</v>
      </c>
      <c r="E422" s="2">
        <v>0</v>
      </c>
      <c r="F422" s="2">
        <v>0</v>
      </c>
      <c r="G422" s="3">
        <f t="shared" si="12"/>
        <v>134069.63498999996</v>
      </c>
      <c r="H422" s="3">
        <f t="shared" si="13"/>
        <v>0.83999999998195563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37625.69</v>
      </c>
      <c r="D423" s="2">
        <f>'PR-RAS'!E428</f>
        <v>38264.589999999997</v>
      </c>
      <c r="E423" s="2">
        <v>0</v>
      </c>
      <c r="F423" s="2">
        <v>0</v>
      </c>
      <c r="G423" s="3">
        <f t="shared" si="12"/>
        <v>48173.35514</v>
      </c>
      <c r="H423" s="3">
        <f t="shared" si="13"/>
        <v>0.72000000000116415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98573.54</v>
      </c>
      <c r="D529" s="2">
        <f>'PR-RAS'!E535</f>
        <v>96476.48000000001</v>
      </c>
      <c r="E529" s="2">
        <v>0</v>
      </c>
      <c r="F529" s="2">
        <v>0</v>
      </c>
      <c r="G529" s="3">
        <f t="shared" ref="G529:G836" si="14">(B529/1000)*(C529*1+D529*2)</f>
        <v>153925.992</v>
      </c>
      <c r="H529" s="3">
        <f t="shared" ref="H529:H836" si="15">ABS(C529-ROUND(C529,0))+ABS(D529-ROUND(D529,0))</f>
        <v>0.94000000001688022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98573.54</v>
      </c>
      <c r="D591" s="2">
        <f>'PR-RAS'!E597</f>
        <v>96476.48000000001</v>
      </c>
      <c r="E591" s="2">
        <v>0</v>
      </c>
      <c r="F591" s="2">
        <v>0</v>
      </c>
      <c r="G591" s="3">
        <f t="shared" si="14"/>
        <v>172000.63499999998</v>
      </c>
      <c r="H591" s="3">
        <f t="shared" si="15"/>
        <v>0.94000000001688022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98573.54</v>
      </c>
      <c r="D603" s="2">
        <f>'PR-RAS'!E609</f>
        <v>90990.96</v>
      </c>
      <c r="E603" s="2">
        <v>0</v>
      </c>
      <c r="F603" s="2">
        <v>0</v>
      </c>
      <c r="G603" s="3">
        <f t="shared" si="14"/>
        <v>168894.38692000002</v>
      </c>
      <c r="H603" s="3">
        <f t="shared" si="15"/>
        <v>0.5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98573.54</v>
      </c>
      <c r="D604" s="2">
        <f>'PR-RAS'!E610</f>
        <v>90990.96</v>
      </c>
      <c r="E604" s="2">
        <v>0</v>
      </c>
      <c r="F604" s="2">
        <v>0</v>
      </c>
      <c r="G604" s="3">
        <f t="shared" si="14"/>
        <v>169174.94237999999</v>
      </c>
      <c r="H604" s="3">
        <f t="shared" si="15"/>
        <v>0.5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5485.52</v>
      </c>
      <c r="E615" s="2">
        <v>0</v>
      </c>
      <c r="F615" s="2">
        <v>0</v>
      </c>
      <c r="G615" s="3">
        <f t="shared" si="14"/>
        <v>6736.2185600000003</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5485.52</v>
      </c>
      <c r="E616" s="2">
        <v>0</v>
      </c>
      <c r="F616" s="2">
        <v>0</v>
      </c>
      <c r="G616" s="3">
        <f t="shared" si="14"/>
        <v>6747.1896000000006</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98573.54</v>
      </c>
      <c r="D634" s="2">
        <f>'PR-RAS'!E640</f>
        <v>96476.48000000001</v>
      </c>
      <c r="E634" s="2">
        <v>0</v>
      </c>
      <c r="F634" s="2">
        <v>0</v>
      </c>
      <c r="G634" s="3">
        <f t="shared" si="14"/>
        <v>184536.2745</v>
      </c>
      <c r="H634" s="3">
        <f t="shared" si="15"/>
        <v>0.94000000001688022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115680.34</v>
      </c>
      <c r="D636" s="2">
        <f>'PR-RAS'!E642</f>
        <v>214253.88</v>
      </c>
      <c r="E636" s="2">
        <v>0</v>
      </c>
      <c r="F636" s="2">
        <v>0</v>
      </c>
      <c r="G636" s="3">
        <f t="shared" si="14"/>
        <v>345559.44349999999</v>
      </c>
      <c r="H636" s="3">
        <f t="shared" si="15"/>
        <v>0.45999999999185093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2677499.6199999996</v>
      </c>
      <c r="D637" s="2">
        <f>'PR-RAS'!E643</f>
        <v>3242115.87</v>
      </c>
      <c r="E637" s="2">
        <v>0</v>
      </c>
      <c r="F637" s="2">
        <v>0</v>
      </c>
      <c r="G637" s="3">
        <f t="shared" si="14"/>
        <v>5826861.1449599992</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2724826.02</v>
      </c>
      <c r="D638" s="2">
        <f>'PR-RAS'!E644</f>
        <v>3412381.7600000002</v>
      </c>
      <c r="E638" s="2">
        <v>0</v>
      </c>
      <c r="F638" s="2">
        <v>0</v>
      </c>
      <c r="G638" s="3">
        <f t="shared" si="14"/>
        <v>6083088.5369800003</v>
      </c>
      <c r="H638" s="3">
        <f t="shared" si="15"/>
        <v>0.25999999977648258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47326.400000000373</v>
      </c>
      <c r="D640" s="2">
        <f>'PR-RAS'!E646</f>
        <v>170265.89000000013</v>
      </c>
      <c r="E640" s="2">
        <v>0</v>
      </c>
      <c r="F640" s="2">
        <v>0</v>
      </c>
      <c r="G640" s="3">
        <f t="shared" si="14"/>
        <v>247841.37702000042</v>
      </c>
      <c r="H640" s="3">
        <f t="shared" si="15"/>
        <v>0.51000000024214387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255996.83</v>
      </c>
      <c r="D642" s="2">
        <f>'PR-RAS'!E648</f>
        <v>303323.23</v>
      </c>
      <c r="E642" s="2">
        <v>0</v>
      </c>
      <c r="F642" s="2">
        <v>0</v>
      </c>
      <c r="G642" s="3">
        <f t="shared" si="14"/>
        <v>552954.34888999991</v>
      </c>
      <c r="H642" s="3">
        <f t="shared" si="15"/>
        <v>0.39999999999417923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303323.23000000033</v>
      </c>
      <c r="D644" s="2">
        <f>'PR-RAS'!E650</f>
        <v>473589.12000000011</v>
      </c>
      <c r="E644" s="2">
        <v>0</v>
      </c>
      <c r="F644" s="2">
        <v>0</v>
      </c>
      <c r="G644" s="3">
        <f t="shared" si="14"/>
        <v>804072.4452100005</v>
      </c>
      <c r="H644" s="3">
        <f t="shared" si="15"/>
        <v>0.35000000044237822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345946.59</v>
      </c>
      <c r="D646" s="2">
        <f>'PR-RAS'!E653</f>
        <v>182059.9</v>
      </c>
      <c r="E646" s="2">
        <v>0</v>
      </c>
      <c r="F646" s="2">
        <v>0</v>
      </c>
      <c r="G646" s="3">
        <f t="shared" si="14"/>
        <v>457992.82154999999</v>
      </c>
      <c r="H646" s="3">
        <f t="shared" si="15"/>
        <v>0.5099999999802094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3078955.92</v>
      </c>
      <c r="D647" s="2">
        <f>'PR-RAS'!E654</f>
        <v>3665950.29</v>
      </c>
      <c r="E647" s="2">
        <v>0</v>
      </c>
      <c r="F647" s="2">
        <v>0</v>
      </c>
      <c r="G647" s="3">
        <f t="shared" si="14"/>
        <v>6725413.2990000006</v>
      </c>
      <c r="H647" s="3">
        <f t="shared" si="15"/>
        <v>0.37000000011175871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3242842.61</v>
      </c>
      <c r="D648" s="2">
        <f>'PR-RAS'!E655</f>
        <v>3728953.94</v>
      </c>
      <c r="E648" s="2">
        <v>0</v>
      </c>
      <c r="F648" s="2">
        <v>0</v>
      </c>
      <c r="G648" s="3">
        <f t="shared" si="14"/>
        <v>6923385.5670300005</v>
      </c>
      <c r="H648" s="3">
        <f t="shared" si="15"/>
        <v>0.45000000018626451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182059.89999999991</v>
      </c>
      <c r="D649" s="2">
        <f>'PR-RAS'!E656</f>
        <v>119056.25</v>
      </c>
      <c r="E649" s="2">
        <v>0</v>
      </c>
      <c r="F649" s="2">
        <v>0</v>
      </c>
      <c r="G649" s="3">
        <f t="shared" si="14"/>
        <v>272271.71519999998</v>
      </c>
      <c r="H649" s="3">
        <f t="shared" si="15"/>
        <v>0.35000000009313226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16</v>
      </c>
      <c r="E650" s="2">
        <v>0</v>
      </c>
      <c r="F650" s="2">
        <v>0</v>
      </c>
      <c r="G650" s="3">
        <f t="shared" si="14"/>
        <v>28.556000000000001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16</v>
      </c>
      <c r="E652" s="2">
        <v>0</v>
      </c>
      <c r="F652" s="2">
        <v>0</v>
      </c>
      <c r="G652" s="3">
        <f t="shared" si="14"/>
        <v>27.993000000000002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11</v>
      </c>
      <c r="E653" s="2">
        <v>0</v>
      </c>
      <c r="F653" s="2">
        <v>0</v>
      </c>
      <c r="G653" s="3">
        <f t="shared" si="14"/>
        <v>20.864000000000001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2153.33</v>
      </c>
      <c r="D655" s="2">
        <f>'PR-RAS'!E662</f>
        <v>2864.44</v>
      </c>
      <c r="E655" s="2">
        <v>0</v>
      </c>
      <c r="F655" s="2">
        <v>0</v>
      </c>
      <c r="G655" s="3">
        <f t="shared" si="14"/>
        <v>5154.9653400000007</v>
      </c>
      <c r="H655" s="3">
        <f t="shared" si="15"/>
        <v>0.76999999999998181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18331.57</v>
      </c>
      <c r="E656" s="2">
        <v>0</v>
      </c>
      <c r="F656" s="2">
        <v>0</v>
      </c>
      <c r="G656" s="3">
        <f t="shared" ref="G656:G657" si="16">(B656/1000)*(C656*1+D656*2)</f>
        <v>24014.3567</v>
      </c>
      <c r="H656" s="3">
        <f t="shared" ref="H656:H657" si="17">ABS(C656-ROUND(C656,0))+ABS(D656-ROUND(D656,0))</f>
        <v>0.43000000000029104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53248.5</v>
      </c>
      <c r="E657" s="2">
        <v>0</v>
      </c>
      <c r="F657" s="2">
        <v>0</v>
      </c>
      <c r="G657" s="3">
        <f t="shared" si="16"/>
        <v>69862.032000000007</v>
      </c>
      <c r="H657" s="3">
        <f t="shared" si="17"/>
        <v>0.5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2.4900000000000002</v>
      </c>
      <c r="D660" s="2">
        <f>'PR-RAS'!E667</f>
        <v>0</v>
      </c>
      <c r="E660" s="2">
        <v>0</v>
      </c>
      <c r="F660" s="2">
        <v>0</v>
      </c>
      <c r="G660" s="3">
        <f t="shared" si="14"/>
        <v>1.6409100000000003</v>
      </c>
      <c r="H660" s="3">
        <f t="shared" si="15"/>
        <v>0.49000000000000021</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721066.08</v>
      </c>
      <c r="D662" s="2">
        <f>'PR-RAS'!E669</f>
        <v>108432</v>
      </c>
      <c r="E662" s="2">
        <v>0</v>
      </c>
      <c r="F662" s="2">
        <v>0</v>
      </c>
      <c r="G662" s="3">
        <f t="shared" si="14"/>
        <v>619971.78287999996</v>
      </c>
      <c r="H662" s="3">
        <f t="shared" si="15"/>
        <v>7.9999999958090484E-2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22554.17</v>
      </c>
      <c r="E663" s="2">
        <v>0</v>
      </c>
      <c r="F663" s="2">
        <v>0</v>
      </c>
      <c r="G663" s="3">
        <f t="shared" si="14"/>
        <v>29861.721079999999</v>
      </c>
      <c r="H663" s="3">
        <f t="shared" si="15"/>
        <v>0.16999999999825377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403480</v>
      </c>
      <c r="D666" s="2">
        <f>'PR-RAS'!E673</f>
        <v>640607.99</v>
      </c>
      <c r="E666" s="2">
        <v>0</v>
      </c>
      <c r="F666" s="2">
        <v>0</v>
      </c>
      <c r="G666" s="3">
        <f t="shared" si="14"/>
        <v>1120322.8267000001</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19849.23</v>
      </c>
      <c r="D671" s="2">
        <f>'PR-RAS'!E678</f>
        <v>13992.05</v>
      </c>
      <c r="E671" s="2">
        <v>0</v>
      </c>
      <c r="F671" s="2">
        <v>0</v>
      </c>
      <c r="G671" s="3">
        <f t="shared" si="14"/>
        <v>32048.331100000003</v>
      </c>
      <c r="H671" s="3">
        <f t="shared" si="15"/>
        <v>0.27999999999883585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324</v>
      </c>
      <c r="D676" s="2">
        <f>'PR-RAS'!E683</f>
        <v>885.6</v>
      </c>
      <c r="E676" s="2">
        <v>0</v>
      </c>
      <c r="F676" s="2">
        <v>0</v>
      </c>
      <c r="G676" s="3">
        <f t="shared" si="14"/>
        <v>1414.26</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146136.18</v>
      </c>
      <c r="D695" s="2">
        <f>'PR-RAS'!E702</f>
        <v>159130.13</v>
      </c>
      <c r="E695" s="2">
        <v>0</v>
      </c>
      <c r="F695" s="2">
        <v>0</v>
      </c>
      <c r="G695" s="3">
        <f t="shared" si="14"/>
        <v>322291.12935999996</v>
      </c>
      <c r="H695" s="3">
        <f t="shared" si="15"/>
        <v>0.30999999999767169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7.49</v>
      </c>
      <c r="E705" s="2">
        <v>0</v>
      </c>
      <c r="F705" s="2">
        <v>0</v>
      </c>
      <c r="G705" s="3">
        <f t="shared" si="20"/>
        <v>10.545919999999999</v>
      </c>
      <c r="H705" s="3">
        <f t="shared" si="21"/>
        <v>0.49000000000000021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10290.32</v>
      </c>
      <c r="E715" s="2">
        <v>0</v>
      </c>
      <c r="F715" s="2">
        <v>0</v>
      </c>
      <c r="G715" s="3">
        <f t="shared" ref="G715:G716" si="22">(B715/1000)*(C715*1+D715*2)</f>
        <v>14694.576959999999</v>
      </c>
      <c r="H715" s="3">
        <f t="shared" ref="H715:H716" si="23">ABS(C715-ROUND(C715,0))+ABS(D715-ROUND(D715,0))</f>
        <v>0.31999999999970896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57824.69</v>
      </c>
      <c r="D717" s="2">
        <f>'PR-RAS'!E724</f>
        <v>55666.32</v>
      </c>
      <c r="E717" s="2">
        <v>0</v>
      </c>
      <c r="F717" s="2">
        <v>0</v>
      </c>
      <c r="G717" s="3">
        <f t="shared" si="14"/>
        <v>121116.64828000001</v>
      </c>
      <c r="H717" s="3">
        <f t="shared" si="15"/>
        <v>0.62999999999738066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16502.29</v>
      </c>
      <c r="D727" s="2">
        <f>'PR-RAS'!E734</f>
        <v>25188.82</v>
      </c>
      <c r="E727" s="2">
        <v>0</v>
      </c>
      <c r="F727" s="2">
        <v>0</v>
      </c>
      <c r="G727" s="3">
        <f t="shared" si="14"/>
        <v>48554.829179999993</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2052.41</v>
      </c>
      <c r="D729" s="2">
        <f>'PR-RAS'!E736</f>
        <v>3750.34</v>
      </c>
      <c r="E729" s="2">
        <v>0</v>
      </c>
      <c r="F729" s="2">
        <v>0</v>
      </c>
      <c r="G729" s="3">
        <f t="shared" si="14"/>
        <v>6954.6495199999999</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19372.13</v>
      </c>
      <c r="D731" s="2">
        <f>'PR-RAS'!E738</f>
        <v>26843.93</v>
      </c>
      <c r="E731" s="2">
        <v>0</v>
      </c>
      <c r="F731" s="2">
        <v>0</v>
      </c>
      <c r="G731" s="3">
        <f t="shared" si="14"/>
        <v>53333.792700000005</v>
      </c>
      <c r="H731" s="3">
        <f t="shared" si="15"/>
        <v>0.2000000000007276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28193.37</v>
      </c>
      <c r="D734" s="2">
        <f>'PR-RAS'!E741</f>
        <v>36413.279999999999</v>
      </c>
      <c r="E734" s="2">
        <v>0</v>
      </c>
      <c r="F734" s="2">
        <v>0</v>
      </c>
      <c r="G734" s="3">
        <f t="shared" si="14"/>
        <v>74047.608689999994</v>
      </c>
      <c r="H734" s="3">
        <f t="shared" si="15"/>
        <v>0.64999999999781721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268</v>
      </c>
      <c r="D735" s="2">
        <f>'PR-RAS'!E742</f>
        <v>244</v>
      </c>
      <c r="E735" s="2">
        <v>0</v>
      </c>
      <c r="F735" s="2">
        <v>0</v>
      </c>
      <c r="G735" s="3">
        <f t="shared" si="14"/>
        <v>554.904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5351.47</v>
      </c>
      <c r="D753" s="2">
        <f>'PR-RAS'!E760</f>
        <v>3795.58</v>
      </c>
      <c r="E753" s="2">
        <v>0</v>
      </c>
      <c r="F753" s="2">
        <v>0</v>
      </c>
      <c r="G753" s="3">
        <f t="shared" si="14"/>
        <v>9732.8577600000008</v>
      </c>
      <c r="H753" s="3">
        <f t="shared" si="15"/>
        <v>0.89000000000032742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19209.28</v>
      </c>
      <c r="D770" s="2">
        <f>'PR-RAS'!E777</f>
        <v>13845.95</v>
      </c>
      <c r="E770" s="2">
        <v>0</v>
      </c>
      <c r="F770" s="2">
        <v>0</v>
      </c>
      <c r="G770" s="3">
        <f t="shared" si="14"/>
        <v>36067.007420000002</v>
      </c>
      <c r="H770" s="3">
        <f t="shared" si="15"/>
        <v>0.32999999999810825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12469.7</v>
      </c>
      <c r="D771" s="2">
        <f>'PR-RAS'!E778</f>
        <v>24667.68</v>
      </c>
      <c r="E771" s="2">
        <v>0</v>
      </c>
      <c r="F771" s="2">
        <v>0</v>
      </c>
      <c r="G771" s="3">
        <f t="shared" si="14"/>
        <v>47589.896200000003</v>
      </c>
      <c r="H771" s="3">
        <f t="shared" si="15"/>
        <v>0.61999999999898137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6418.1</v>
      </c>
      <c r="D775" s="2">
        <f>'PR-RAS'!E782</f>
        <v>28287.55</v>
      </c>
      <c r="E775" s="2">
        <v>0</v>
      </c>
      <c r="F775" s="2">
        <v>0</v>
      </c>
      <c r="G775" s="3">
        <f t="shared" si="14"/>
        <v>48756.736799999999</v>
      </c>
      <c r="H775" s="3">
        <f t="shared" si="15"/>
        <v>0.55000000000109139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12863.33</v>
      </c>
      <c r="D836" s="2">
        <f>'PR-RAS'!E843</f>
        <v>13711.08</v>
      </c>
      <c r="E836" s="2">
        <v>0</v>
      </c>
      <c r="F836" s="2">
        <v>0</v>
      </c>
      <c r="G836" s="3">
        <f t="shared" si="14"/>
        <v>33638.384149999998</v>
      </c>
      <c r="H836" s="3">
        <f t="shared" si="15"/>
        <v>0.40999999999985448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6530</v>
      </c>
      <c r="D838" s="2">
        <f>'PR-RAS'!E845</f>
        <v>8640</v>
      </c>
      <c r="E838" s="2">
        <v>0</v>
      </c>
      <c r="F838" s="2">
        <v>0</v>
      </c>
      <c r="G838" s="3">
        <f t="shared" si="34"/>
        <v>19928.969999999998</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24717</v>
      </c>
      <c r="D839" s="2">
        <f>'PR-RAS'!E846</f>
        <v>22470</v>
      </c>
      <c r="E839" s="2">
        <v>0</v>
      </c>
      <c r="F839" s="2">
        <v>0</v>
      </c>
      <c r="G839" s="3">
        <f t="shared" si="34"/>
        <v>58372.565999999999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8480</v>
      </c>
      <c r="D841" s="2">
        <f>'PR-RAS'!E848</f>
        <v>6380</v>
      </c>
      <c r="E841" s="2">
        <v>0</v>
      </c>
      <c r="F841" s="2">
        <v>0</v>
      </c>
      <c r="G841" s="3">
        <f t="shared" si="34"/>
        <v>17841.599999999999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7050</v>
      </c>
      <c r="D844" s="2">
        <f>'PR-RAS'!E851</f>
        <v>5870</v>
      </c>
      <c r="E844" s="2">
        <v>0</v>
      </c>
      <c r="F844" s="2">
        <v>0</v>
      </c>
      <c r="G844" s="3">
        <f t="shared" si="34"/>
        <v>15839.97</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9044.7099999999991</v>
      </c>
      <c r="D848" s="2">
        <f>'PR-RAS'!E855</f>
        <v>9349.82</v>
      </c>
      <c r="E848" s="2">
        <v>0</v>
      </c>
      <c r="F848" s="2">
        <v>0</v>
      </c>
      <c r="G848" s="3">
        <f t="shared" si="34"/>
        <v>23499.464449999999</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37030</v>
      </c>
      <c r="E850" s="2">
        <v>0</v>
      </c>
      <c r="F850" s="2">
        <v>0</v>
      </c>
      <c r="G850" s="3">
        <f t="shared" si="34"/>
        <v>62876.939999999995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52436.71</v>
      </c>
      <c r="D858" s="2">
        <f>'PR-RAS'!E865</f>
        <v>0</v>
      </c>
      <c r="E858" s="2">
        <v>0</v>
      </c>
      <c r="F858" s="2">
        <v>0</v>
      </c>
      <c r="G858" s="3">
        <f t="shared" si="34"/>
        <v>44938.260470000001</v>
      </c>
      <c r="H858" s="3">
        <f t="shared" si="35"/>
        <v>0.29000000000087311</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98573.54</v>
      </c>
      <c r="D974" s="2">
        <f>'PR-RAS'!E981</f>
        <v>90990.96</v>
      </c>
      <c r="E974" s="2">
        <v>0</v>
      </c>
      <c r="F974" s="2">
        <v>0</v>
      </c>
      <c r="G974" s="3">
        <f t="shared" si="34"/>
        <v>272980.46257999999</v>
      </c>
      <c r="H974" s="3">
        <f t="shared" si="35"/>
        <v>0.5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5485.52</v>
      </c>
      <c r="E989" s="2">
        <v>0</v>
      </c>
      <c r="F989" s="2">
        <v>0</v>
      </c>
      <c r="G989" s="3">
        <f t="shared" si="34"/>
        <v>10839.38752</v>
      </c>
      <c r="H989" s="3">
        <f t="shared" si="35"/>
        <v>0.47999999999956344</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9065856.8199999984</v>
      </c>
      <c r="D1011" s="7">
        <f>BILANCA!E6</f>
        <v>10025983.980000002</v>
      </c>
      <c r="E1011" s="7">
        <v>0</v>
      </c>
      <c r="F1011" s="7">
        <v>0</v>
      </c>
      <c r="G1011" s="8">
        <f t="shared" ref="G1011:G1306" si="38">B1011/1000*C1011+B1011/500*D1011</f>
        <v>29117.824780000003</v>
      </c>
      <c r="H1011" s="8">
        <f t="shared" si="35"/>
        <v>0.19999999925494194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8510713.0099999979</v>
      </c>
      <c r="D1012" s="2">
        <f>BILANCA!E7</f>
        <v>9506275.2600000016</v>
      </c>
      <c r="E1012" s="2">
        <v>0</v>
      </c>
      <c r="F1012" s="2">
        <v>0</v>
      </c>
      <c r="G1012" s="3">
        <f t="shared" si="38"/>
        <v>55046.527060000008</v>
      </c>
      <c r="H1012" s="3">
        <f t="shared" si="35"/>
        <v>0.26999999955296516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312861.71000000002</v>
      </c>
      <c r="D1013" s="2">
        <f>BILANCA!E8</f>
        <v>312817.33</v>
      </c>
      <c r="E1013" s="2">
        <v>0</v>
      </c>
      <c r="F1013" s="2">
        <v>0</v>
      </c>
      <c r="G1013" s="3">
        <f t="shared" si="38"/>
        <v>2815.48911</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312861.71000000002</v>
      </c>
      <c r="D1014" s="2">
        <f>BILANCA!E9</f>
        <v>312817.33</v>
      </c>
      <c r="E1014" s="2">
        <v>0</v>
      </c>
      <c r="F1014" s="2">
        <v>0</v>
      </c>
      <c r="G1014" s="3">
        <f t="shared" si="38"/>
        <v>3753.9854800000003</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6997456.7199999988</v>
      </c>
      <c r="D1017" s="2">
        <f>BILANCA!E12</f>
        <v>7873251.4200000009</v>
      </c>
      <c r="E1017" s="2">
        <v>0</v>
      </c>
      <c r="F1017" s="2">
        <v>0</v>
      </c>
      <c r="G1017" s="3">
        <f t="shared" si="38"/>
        <v>159207.71692000001</v>
      </c>
      <c r="H1017" s="3">
        <f t="shared" si="35"/>
        <v>0.70000000204890966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6902892.7899999991</v>
      </c>
      <c r="D1018" s="2">
        <f>BILANCA!E13</f>
        <v>7785628.2100000009</v>
      </c>
      <c r="E1018" s="2">
        <v>0</v>
      </c>
      <c r="F1018" s="2">
        <v>0</v>
      </c>
      <c r="G1018" s="3">
        <f t="shared" si="38"/>
        <v>179793.19368</v>
      </c>
      <c r="H1018" s="3">
        <f t="shared" si="35"/>
        <v>0.42000000178813934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50410.04</v>
      </c>
      <c r="D1019" s="2">
        <f>BILANCA!E14</f>
        <v>43004.11</v>
      </c>
      <c r="E1019" s="2">
        <v>0</v>
      </c>
      <c r="F1019" s="2">
        <v>0</v>
      </c>
      <c r="G1019" s="3">
        <f t="shared" si="38"/>
        <v>1227.7643399999999</v>
      </c>
      <c r="H1019" s="3">
        <f t="shared" si="35"/>
        <v>0.15000000000145519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2073401.1</v>
      </c>
      <c r="D1020" s="2">
        <f>BILANCA!E15</f>
        <v>2384652.71</v>
      </c>
      <c r="E1020" s="2">
        <v>0</v>
      </c>
      <c r="F1020" s="2">
        <v>0</v>
      </c>
      <c r="G1020" s="3">
        <f t="shared" si="38"/>
        <v>68427.065199999997</v>
      </c>
      <c r="H1020" s="3">
        <f t="shared" si="35"/>
        <v>0.39000000013038516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5679837.7199999997</v>
      </c>
      <c r="D1021" s="2">
        <f>BILANCA!E16</f>
        <v>6409940.3200000003</v>
      </c>
      <c r="E1021" s="2">
        <v>0</v>
      </c>
      <c r="F1021" s="2">
        <v>0</v>
      </c>
      <c r="G1021" s="3">
        <f t="shared" si="38"/>
        <v>203496.90195999999</v>
      </c>
      <c r="H1021" s="3">
        <f t="shared" si="35"/>
        <v>0.60000000055879354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1704721.77</v>
      </c>
      <c r="D1022" s="2">
        <f>BILANCA!E17</f>
        <v>1936147.14</v>
      </c>
      <c r="E1022" s="2">
        <v>0</v>
      </c>
      <c r="F1022" s="2">
        <v>0</v>
      </c>
      <c r="G1022" s="3">
        <f t="shared" si="38"/>
        <v>66924.192600000009</v>
      </c>
      <c r="H1022" s="3">
        <f t="shared" si="35"/>
        <v>0.36999999987892807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2605477.84</v>
      </c>
      <c r="D1023" s="2">
        <f>BILANCA!E18</f>
        <v>2988116.07</v>
      </c>
      <c r="E1023" s="2">
        <v>0</v>
      </c>
      <c r="F1023" s="2">
        <v>0</v>
      </c>
      <c r="G1023" s="3">
        <f t="shared" si="38"/>
        <v>111562.22973999998</v>
      </c>
      <c r="H1023" s="3">
        <f t="shared" si="35"/>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78967.210000000021</v>
      </c>
      <c r="D1024" s="2">
        <f>BILANCA!E19</f>
        <v>68158.63</v>
      </c>
      <c r="E1024" s="2">
        <v>0</v>
      </c>
      <c r="F1024" s="2">
        <v>0</v>
      </c>
      <c r="G1024" s="3">
        <f t="shared" si="38"/>
        <v>3013.9825800000008</v>
      </c>
      <c r="H1024" s="3">
        <f t="shared" si="35"/>
        <v>0.58000000001629815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73719.3</v>
      </c>
      <c r="D1025" s="2">
        <f>BILANCA!E20</f>
        <v>86578.85</v>
      </c>
      <c r="E1025" s="2">
        <v>0</v>
      </c>
      <c r="F1025" s="2">
        <v>0</v>
      </c>
      <c r="G1025" s="3">
        <f t="shared" si="38"/>
        <v>3703.1549999999997</v>
      </c>
      <c r="H1025" s="3">
        <f t="shared" si="35"/>
        <v>0.44999999999708962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28420.78</v>
      </c>
      <c r="D1026" s="2">
        <f>BILANCA!E21</f>
        <v>29436.35</v>
      </c>
      <c r="E1026" s="2">
        <v>0</v>
      </c>
      <c r="F1026" s="2">
        <v>0</v>
      </c>
      <c r="G1026" s="3">
        <f t="shared" si="38"/>
        <v>1396.69568</v>
      </c>
      <c r="H1026" s="3">
        <f t="shared" si="35"/>
        <v>0.56999999999970896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15164.02</v>
      </c>
      <c r="D1027" s="2">
        <f>BILANCA!E22</f>
        <v>15552.04</v>
      </c>
      <c r="E1027" s="2">
        <v>0</v>
      </c>
      <c r="F1027" s="2">
        <v>0</v>
      </c>
      <c r="G1027" s="3">
        <f t="shared" si="38"/>
        <v>786.55770000000007</v>
      </c>
      <c r="H1027" s="3">
        <f t="shared" si="35"/>
        <v>6.0000000001309672E-2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12339.76</v>
      </c>
      <c r="D1030" s="2">
        <f>BILANCA!E25</f>
        <v>17062.259999999998</v>
      </c>
      <c r="E1030" s="2">
        <v>0</v>
      </c>
      <c r="F1030" s="2">
        <v>0</v>
      </c>
      <c r="G1030" s="3">
        <f t="shared" si="38"/>
        <v>929.28559999999993</v>
      </c>
      <c r="H1030" s="3">
        <f t="shared" si="35"/>
        <v>0.49999999999818101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306816.33</v>
      </c>
      <c r="D1031" s="2">
        <f>BILANCA!E26</f>
        <v>332027.15000000002</v>
      </c>
      <c r="E1031" s="2">
        <v>0</v>
      </c>
      <c r="F1031" s="2">
        <v>0</v>
      </c>
      <c r="G1031" s="3">
        <f t="shared" si="38"/>
        <v>20388.283230000005</v>
      </c>
      <c r="H1031" s="3">
        <f t="shared" si="35"/>
        <v>0.48000000003958121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357492.98</v>
      </c>
      <c r="D1033" s="2">
        <f>BILANCA!E28</f>
        <v>412498.02</v>
      </c>
      <c r="E1033" s="2">
        <v>0</v>
      </c>
      <c r="F1033" s="2">
        <v>0</v>
      </c>
      <c r="G1033" s="3">
        <f t="shared" si="38"/>
        <v>27197.247459999999</v>
      </c>
      <c r="H1033" s="3">
        <f t="shared" si="35"/>
        <v>4.0000000037252903E-2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7650</v>
      </c>
      <c r="D1034" s="2">
        <f>BILANCA!E29</f>
        <v>5850</v>
      </c>
      <c r="E1034" s="2">
        <v>0</v>
      </c>
      <c r="F1034" s="2">
        <v>0</v>
      </c>
      <c r="G1034" s="3">
        <f t="shared" si="38"/>
        <v>464.4</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9000</v>
      </c>
      <c r="D1035" s="2">
        <f>BILANCA!E30</f>
        <v>9000</v>
      </c>
      <c r="E1035" s="2">
        <v>0</v>
      </c>
      <c r="F1035" s="2">
        <v>0</v>
      </c>
      <c r="G1035" s="3">
        <f t="shared" si="38"/>
        <v>675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1350</v>
      </c>
      <c r="D1039" s="2">
        <f>BILANCA!E34</f>
        <v>3150</v>
      </c>
      <c r="E1039" s="2">
        <v>0</v>
      </c>
      <c r="F1039" s="2">
        <v>0</v>
      </c>
      <c r="G1039" s="3">
        <f t="shared" si="38"/>
        <v>221.85000000000002</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483.30999999999995</v>
      </c>
      <c r="D1040" s="2">
        <f>BILANCA!E35</f>
        <v>593.73</v>
      </c>
      <c r="E1040" s="2">
        <v>0</v>
      </c>
      <c r="F1040" s="2">
        <v>0</v>
      </c>
      <c r="G1040" s="3">
        <f t="shared" si="38"/>
        <v>50.123100000000001</v>
      </c>
      <c r="H1040" s="3">
        <f t="shared" si="35"/>
        <v>0.57999999999992724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1030.04</v>
      </c>
      <c r="D1041" s="2">
        <f>BILANCA!E36</f>
        <v>1140.46</v>
      </c>
      <c r="E1041" s="2">
        <v>0</v>
      </c>
      <c r="F1041" s="2">
        <v>0</v>
      </c>
      <c r="G1041" s="3">
        <f t="shared" si="38"/>
        <v>102.63976000000001</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546.73</v>
      </c>
      <c r="D1045" s="2">
        <f>BILANCA!E40</f>
        <v>546.73</v>
      </c>
      <c r="E1045" s="2">
        <v>0</v>
      </c>
      <c r="F1045" s="2">
        <v>0</v>
      </c>
      <c r="G1045" s="3">
        <f t="shared" si="38"/>
        <v>57.406650000000006</v>
      </c>
      <c r="H1045" s="3">
        <f t="shared" si="35"/>
        <v>0.53999999999996362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16942.79</v>
      </c>
      <c r="D1047" s="2">
        <f>BILANCA!E42</f>
        <v>16108.04</v>
      </c>
      <c r="E1047" s="2">
        <v>0</v>
      </c>
      <c r="F1047" s="2">
        <v>0</v>
      </c>
      <c r="G1047" s="3">
        <f t="shared" si="38"/>
        <v>1818.8781899999999</v>
      </c>
      <c r="H1047" s="3">
        <f t="shared" si="35"/>
        <v>0.25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16942.79</v>
      </c>
      <c r="D1049" s="2">
        <f>BILANCA!E44</f>
        <v>16108.04</v>
      </c>
      <c r="E1049" s="2">
        <v>0</v>
      </c>
      <c r="F1049" s="2">
        <v>0</v>
      </c>
      <c r="G1049" s="3">
        <f t="shared" si="38"/>
        <v>1917.1959300000001</v>
      </c>
      <c r="H1049" s="3">
        <f t="shared" si="35"/>
        <v>0.25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7463.4100000000326</v>
      </c>
      <c r="D1050" s="2">
        <f>BILANCA!E45</f>
        <v>13020.849999999977</v>
      </c>
      <c r="E1050" s="2">
        <v>0</v>
      </c>
      <c r="F1050" s="2">
        <v>0</v>
      </c>
      <c r="G1050" s="3">
        <f t="shared" si="38"/>
        <v>1340.2043999999994</v>
      </c>
      <c r="H1050" s="3">
        <f t="shared" si="35"/>
        <v>0.56000000005587935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24658.91</v>
      </c>
      <c r="D1052" s="2">
        <f>BILANCA!E47</f>
        <v>27485.16</v>
      </c>
      <c r="E1052" s="2">
        <v>0</v>
      </c>
      <c r="F1052" s="2">
        <v>0</v>
      </c>
      <c r="G1052" s="3">
        <f t="shared" si="38"/>
        <v>3344.4276600000003</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4303.5</v>
      </c>
      <c r="D1053" s="2">
        <f>BILANCA!E48</f>
        <v>4303.5</v>
      </c>
      <c r="E1053" s="2">
        <v>0</v>
      </c>
      <c r="F1053" s="2">
        <v>0</v>
      </c>
      <c r="G1053" s="3">
        <f t="shared" si="38"/>
        <v>555.15149999999994</v>
      </c>
      <c r="H1053" s="3">
        <f t="shared" si="35"/>
        <v>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662747.06999999995</v>
      </c>
      <c r="D1054" s="2">
        <f>BILANCA!E49</f>
        <v>678159.57</v>
      </c>
      <c r="E1054" s="2">
        <v>0</v>
      </c>
      <c r="F1054" s="2">
        <v>0</v>
      </c>
      <c r="G1054" s="3">
        <f t="shared" si="38"/>
        <v>88838.913239999994</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684246.07</v>
      </c>
      <c r="D1055" s="2">
        <f>BILANCA!E50</f>
        <v>696927.38</v>
      </c>
      <c r="E1055" s="2">
        <v>0</v>
      </c>
      <c r="F1055" s="2">
        <v>0</v>
      </c>
      <c r="G1055" s="3">
        <f t="shared" si="38"/>
        <v>93514.537349999999</v>
      </c>
      <c r="H1055" s="3">
        <f t="shared" si="35"/>
        <v>0.44999999995343387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85234.26</v>
      </c>
      <c r="D1059" s="2">
        <f>BILANCA!E54</f>
        <v>88037.94</v>
      </c>
      <c r="E1059" s="2">
        <v>0</v>
      </c>
      <c r="F1059" s="2">
        <v>0</v>
      </c>
      <c r="G1059" s="3">
        <f t="shared" si="38"/>
        <v>12804.19686</v>
      </c>
      <c r="H1059" s="3">
        <f t="shared" si="35"/>
        <v>0.319999999992433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85234.26</v>
      </c>
      <c r="D1060" s="2">
        <f>BILANCA!E55</f>
        <v>88037.94</v>
      </c>
      <c r="E1060" s="2">
        <v>0</v>
      </c>
      <c r="F1060" s="2">
        <v>0</v>
      </c>
      <c r="G1060" s="3">
        <f t="shared" si="38"/>
        <v>13065.507</v>
      </c>
      <c r="H1060" s="3">
        <f t="shared" si="35"/>
        <v>0.319999999992433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1200394.58</v>
      </c>
      <c r="D1061" s="2">
        <f>BILANCA!E56</f>
        <v>1320206.51</v>
      </c>
      <c r="E1061" s="2">
        <v>0</v>
      </c>
      <c r="F1061" s="2">
        <v>0</v>
      </c>
      <c r="G1061" s="3">
        <f t="shared" si="38"/>
        <v>195881.1876</v>
      </c>
      <c r="H1061" s="3">
        <f t="shared" si="35"/>
        <v>0.90999999991618097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1200394.58</v>
      </c>
      <c r="D1062" s="2">
        <f>BILANCA!E57</f>
        <v>1320206.51</v>
      </c>
      <c r="E1062" s="2">
        <v>0</v>
      </c>
      <c r="F1062" s="2">
        <v>0</v>
      </c>
      <c r="G1062" s="3">
        <f t="shared" si="38"/>
        <v>199721.9952</v>
      </c>
      <c r="H1062" s="3">
        <f t="shared" si="35"/>
        <v>0.90999999991618097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555143.80999999994</v>
      </c>
      <c r="D1074" s="2">
        <f>BILANCA!E69</f>
        <v>519708.72000000003</v>
      </c>
      <c r="E1074" s="2">
        <v>0</v>
      </c>
      <c r="F1074" s="2">
        <v>0</v>
      </c>
      <c r="G1074" s="3">
        <f t="shared" si="38"/>
        <v>102051.92000000001</v>
      </c>
      <c r="H1074" s="3">
        <f t="shared" si="35"/>
        <v>0.47000000003026798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182059.9</v>
      </c>
      <c r="D1075" s="2">
        <f>BILANCA!E70</f>
        <v>119056.25</v>
      </c>
      <c r="E1075" s="2">
        <v>0</v>
      </c>
      <c r="F1075" s="2">
        <v>0</v>
      </c>
      <c r="G1075" s="3">
        <f t="shared" si="38"/>
        <v>27311.205999999998</v>
      </c>
      <c r="H1075" s="3">
        <f t="shared" si="35"/>
        <v>0.35000000000582077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182008.82</v>
      </c>
      <c r="D1076" s="2">
        <f>BILANCA!E71</f>
        <v>118798.86</v>
      </c>
      <c r="E1076" s="2">
        <v>0</v>
      </c>
      <c r="F1076" s="2">
        <v>0</v>
      </c>
      <c r="G1076" s="3">
        <f t="shared" si="38"/>
        <v>27694.031640000001</v>
      </c>
      <c r="H1076" s="3">
        <f t="shared" si="35"/>
        <v>0.319999999992433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25775.39</v>
      </c>
      <c r="D1077" s="2">
        <f>BILANCA!E72</f>
        <v>24562.37</v>
      </c>
      <c r="E1077" s="2">
        <v>0</v>
      </c>
      <c r="F1077" s="2">
        <v>0</v>
      </c>
      <c r="G1077" s="3">
        <f t="shared" si="38"/>
        <v>5018.3087100000002</v>
      </c>
      <c r="H1077" s="3">
        <f t="shared" si="35"/>
        <v>0.75999999999839929</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156233.43</v>
      </c>
      <c r="D1078" s="2">
        <f>BILANCA!E73</f>
        <v>94236.49</v>
      </c>
      <c r="E1078" s="2">
        <v>0</v>
      </c>
      <c r="F1078" s="2">
        <v>0</v>
      </c>
      <c r="G1078" s="3">
        <f t="shared" si="38"/>
        <v>23440.035880000003</v>
      </c>
      <c r="H1078" s="3">
        <f t="shared" si="35"/>
        <v>0.91999999999825377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51.08</v>
      </c>
      <c r="D1085" s="2">
        <f>BILANCA!E80</f>
        <v>257.39</v>
      </c>
      <c r="E1085" s="2">
        <v>0</v>
      </c>
      <c r="F1085" s="2">
        <v>0</v>
      </c>
      <c r="G1085" s="3">
        <f t="shared" si="38"/>
        <v>42.439499999999995</v>
      </c>
      <c r="H1085" s="3">
        <f t="shared" si="35"/>
        <v>0.46999999999998465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1130.08</v>
      </c>
      <c r="D1087" s="2">
        <f>BILANCA!E82</f>
        <v>0</v>
      </c>
      <c r="E1087" s="2">
        <v>0</v>
      </c>
      <c r="F1087" s="2">
        <v>0</v>
      </c>
      <c r="G1087" s="3">
        <f t="shared" si="38"/>
        <v>87.016159999999999</v>
      </c>
      <c r="H1087" s="3">
        <f t="shared" si="35"/>
        <v>7.999999999992724E-2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1130.08</v>
      </c>
      <c r="D1092" s="2">
        <f>BILANCA!E87</f>
        <v>0</v>
      </c>
      <c r="E1092" s="2">
        <v>0</v>
      </c>
      <c r="F1092" s="2">
        <v>0</v>
      </c>
      <c r="G1092" s="3">
        <f t="shared" si="38"/>
        <v>92.666560000000004</v>
      </c>
      <c r="H1092" s="3">
        <f t="shared" si="35"/>
        <v>7.999999999992724E-2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333958.46000000002</v>
      </c>
      <c r="D1140" s="2">
        <f>BILANCA!E135</f>
        <v>362044.26</v>
      </c>
      <c r="E1140" s="2">
        <v>0</v>
      </c>
      <c r="F1140" s="2">
        <v>0</v>
      </c>
      <c r="G1140" s="3">
        <f t="shared" si="38"/>
        <v>137546.10740000001</v>
      </c>
      <c r="H1140" s="3">
        <f t="shared" si="41"/>
        <v>0.72000000003026798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333958.46000000002</v>
      </c>
      <c r="D1141" s="2">
        <f>BILANCA!E136</f>
        <v>362044.26</v>
      </c>
      <c r="E1141" s="2">
        <v>0</v>
      </c>
      <c r="F1141" s="2">
        <v>0</v>
      </c>
      <c r="G1141" s="3">
        <f t="shared" si="38"/>
        <v>138604.15438000002</v>
      </c>
      <c r="H1141" s="3">
        <f t="shared" si="41"/>
        <v>0.72000000003026798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331304</v>
      </c>
      <c r="D1147" s="2">
        <f>BILANCA!E142</f>
        <v>359389.8</v>
      </c>
      <c r="E1147" s="2">
        <v>0</v>
      </c>
      <c r="F1147" s="2">
        <v>0</v>
      </c>
      <c r="G1147" s="3">
        <f t="shared" si="38"/>
        <v>143861.45319999999</v>
      </c>
      <c r="H1147" s="3">
        <f t="shared" si="41"/>
        <v>0.20000000001164153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37974.04</v>
      </c>
      <c r="D1152" s="2">
        <f>BILANCA!E147</f>
        <v>38608.21</v>
      </c>
      <c r="E1152" s="2">
        <v>0</v>
      </c>
      <c r="F1152" s="2">
        <v>0</v>
      </c>
      <c r="G1152" s="3">
        <f t="shared" si="38"/>
        <v>16357.045319999997</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26888.28</v>
      </c>
      <c r="D1153" s="2">
        <f>BILANCA!E148</f>
        <v>38493.35</v>
      </c>
      <c r="E1153" s="2">
        <v>0</v>
      </c>
      <c r="F1153" s="2">
        <v>0</v>
      </c>
      <c r="G1153" s="3">
        <f t="shared" si="38"/>
        <v>14854.122139999999</v>
      </c>
      <c r="H1153" s="3">
        <f t="shared" si="41"/>
        <v>0.62999999999738066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519.15</v>
      </c>
      <c r="D1164" s="2">
        <f>BILANCA!E159</f>
        <v>545.58000000000004</v>
      </c>
      <c r="E1164" s="2">
        <v>0</v>
      </c>
      <c r="F1164" s="2">
        <v>0</v>
      </c>
      <c r="G1164" s="3">
        <f t="shared" si="38"/>
        <v>247.98774000000003</v>
      </c>
      <c r="H1164" s="3">
        <f t="shared" si="41"/>
        <v>0.56999999999993634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49777.98</v>
      </c>
      <c r="D1165" s="2">
        <f>BILANCA!E160</f>
        <v>27592.01</v>
      </c>
      <c r="E1165" s="2">
        <v>0</v>
      </c>
      <c r="F1165" s="2">
        <v>0</v>
      </c>
      <c r="G1165" s="3">
        <f t="shared" si="38"/>
        <v>16269.11</v>
      </c>
      <c r="H1165" s="3">
        <f t="shared" si="41"/>
        <v>2.9999999995197868E-2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2730</v>
      </c>
      <c r="D1168" s="2">
        <f>BILANCA!E163</f>
        <v>5717.4</v>
      </c>
      <c r="E1168" s="2">
        <v>0</v>
      </c>
      <c r="F1168" s="2">
        <v>0</v>
      </c>
      <c r="G1168" s="3">
        <f t="shared" si="38"/>
        <v>2238.0383999999999</v>
      </c>
      <c r="H1168" s="3">
        <f t="shared" si="41"/>
        <v>0.3999999999996362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41941.370000000003</v>
      </c>
      <c r="D1169" s="2">
        <f>BILANCA!E164</f>
        <v>33740.129999999997</v>
      </c>
      <c r="E1169" s="2">
        <v>0</v>
      </c>
      <c r="F1169" s="2">
        <v>0</v>
      </c>
      <c r="G1169" s="3">
        <f t="shared" si="38"/>
        <v>17398.03917</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21.330000000000013</v>
      </c>
      <c r="D1170" s="2">
        <f>BILANCA!E165</f>
        <v>0</v>
      </c>
      <c r="E1170" s="2">
        <v>0</v>
      </c>
      <c r="F1170" s="2">
        <v>0</v>
      </c>
      <c r="G1170" s="3">
        <f t="shared" si="38"/>
        <v>3.4128000000000021</v>
      </c>
      <c r="H1170" s="3">
        <f t="shared" si="41"/>
        <v>0.33000000000001251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255.97</v>
      </c>
      <c r="D1172" s="2">
        <f>BILANCA!E167</f>
        <v>234.64</v>
      </c>
      <c r="E1172" s="2">
        <v>0</v>
      </c>
      <c r="F1172" s="2">
        <v>0</v>
      </c>
      <c r="G1172" s="3">
        <f t="shared" si="38"/>
        <v>117.4905</v>
      </c>
      <c r="H1172" s="3">
        <f t="shared" si="41"/>
        <v>0.39000000000001478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234.64</v>
      </c>
      <c r="D1175" s="2">
        <f>BILANCA!E170</f>
        <v>234.64</v>
      </c>
      <c r="E1175" s="2">
        <v>0</v>
      </c>
      <c r="F1175" s="2">
        <v>0</v>
      </c>
      <c r="G1175" s="3">
        <f t="shared" si="38"/>
        <v>116.14680000000001</v>
      </c>
      <c r="H1175" s="3">
        <f t="shared" si="41"/>
        <v>0.72000000000002728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9065856.8199999984</v>
      </c>
      <c r="D1180" s="2">
        <f>BILANCA!E176</f>
        <v>10025983.98</v>
      </c>
      <c r="E1180" s="2">
        <v>0</v>
      </c>
      <c r="F1180" s="2">
        <v>0</v>
      </c>
      <c r="G1180" s="3">
        <f t="shared" si="38"/>
        <v>4950030.2126000002</v>
      </c>
      <c r="H1180" s="3">
        <f t="shared" si="41"/>
        <v>0.20000000111758709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745671.23</v>
      </c>
      <c r="D1181" s="2">
        <f>BILANCA!E177</f>
        <v>751505.26</v>
      </c>
      <c r="E1181" s="2">
        <v>0</v>
      </c>
      <c r="F1181" s="2">
        <v>0</v>
      </c>
      <c r="G1181" s="3">
        <f t="shared" si="38"/>
        <v>384524.57925000007</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161588.14000000001</v>
      </c>
      <c r="D1182" s="2">
        <f>BILANCA!E178</f>
        <v>150572.31</v>
      </c>
      <c r="E1182" s="2">
        <v>0</v>
      </c>
      <c r="F1182" s="2">
        <v>0</v>
      </c>
      <c r="G1182" s="3">
        <f t="shared" si="38"/>
        <v>79590.034719999996</v>
      </c>
      <c r="H1182" s="3">
        <f t="shared" si="41"/>
        <v>0.45000000001164153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39481.11</v>
      </c>
      <c r="D1183" s="2">
        <f>BILANCA!E179</f>
        <v>52657.17</v>
      </c>
      <c r="E1183" s="2">
        <v>0</v>
      </c>
      <c r="F1183" s="2">
        <v>0</v>
      </c>
      <c r="G1183" s="3">
        <f t="shared" si="38"/>
        <v>25049.612849999998</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106966.46</v>
      </c>
      <c r="D1184" s="2">
        <f>BILANCA!E180</f>
        <v>90840.05</v>
      </c>
      <c r="E1184" s="2">
        <v>0</v>
      </c>
      <c r="F1184" s="2">
        <v>0</v>
      </c>
      <c r="G1184" s="3">
        <f t="shared" si="38"/>
        <v>50224.50144</v>
      </c>
      <c r="H1184" s="3">
        <f t="shared" si="41"/>
        <v>0.51000000000931323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7475.92</v>
      </c>
      <c r="D1185" s="2">
        <f>BILANCA!E181</f>
        <v>3959.7699999999995</v>
      </c>
      <c r="E1185" s="2">
        <v>0</v>
      </c>
      <c r="F1185" s="2">
        <v>0</v>
      </c>
      <c r="G1185" s="3">
        <f t="shared" si="38"/>
        <v>2694.2054999999996</v>
      </c>
      <c r="H1185" s="3">
        <f t="shared" si="41"/>
        <v>0.31000000000040018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6747.32</v>
      </c>
      <c r="D1187" s="2">
        <f>BILANCA!E183</f>
        <v>2951.74</v>
      </c>
      <c r="E1187" s="2">
        <v>0</v>
      </c>
      <c r="F1187" s="2">
        <v>0</v>
      </c>
      <c r="G1187" s="3">
        <f t="shared" si="38"/>
        <v>2239.1915999999997</v>
      </c>
      <c r="H1187" s="3">
        <f t="shared" si="41"/>
        <v>0.57999999999992724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728.6</v>
      </c>
      <c r="D1188" s="2">
        <f>BILANCA!E184</f>
        <v>1008.03</v>
      </c>
      <c r="E1188" s="2">
        <v>0</v>
      </c>
      <c r="F1188" s="2">
        <v>0</v>
      </c>
      <c r="G1188" s="3">
        <f t="shared" si="38"/>
        <v>488.54948000000002</v>
      </c>
      <c r="H1188" s="3">
        <f t="shared" si="41"/>
        <v>0.42999999999994998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862.68</v>
      </c>
      <c r="D1189" s="2">
        <f>BILANCA!E185</f>
        <v>1955</v>
      </c>
      <c r="E1189" s="2">
        <v>0</v>
      </c>
      <c r="F1189" s="2">
        <v>0</v>
      </c>
      <c r="G1189" s="3">
        <f t="shared" si="38"/>
        <v>854.30971999999997</v>
      </c>
      <c r="H1189" s="3">
        <f t="shared" si="41"/>
        <v>0.32000000000005002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361.96</v>
      </c>
      <c r="D1190" s="2">
        <f>BILANCA!E186</f>
        <v>460</v>
      </c>
      <c r="E1190" s="2">
        <v>0</v>
      </c>
      <c r="F1190" s="2">
        <v>0</v>
      </c>
      <c r="G1190" s="3">
        <f>B1190/1000*C1190+B1190/500*D1190</f>
        <v>230.75279999999998</v>
      </c>
      <c r="H1190" s="3">
        <f>ABS(C1190-ROUND(C1190,0))+ABS(D1190-ROUND(D1190,0))</f>
        <v>4.0000000000020464E-2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460</v>
      </c>
      <c r="E1194" s="2">
        <v>0</v>
      </c>
      <c r="F1194" s="2">
        <v>0</v>
      </c>
      <c r="G1194" s="3">
        <f t="shared" si="42"/>
        <v>169.28</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361.96</v>
      </c>
      <c r="D1195" s="2">
        <f>BILANCA!E191</f>
        <v>0</v>
      </c>
      <c r="E1195" s="2">
        <v>0</v>
      </c>
      <c r="F1195" s="2">
        <v>0</v>
      </c>
      <c r="G1195" s="3">
        <f t="shared" si="42"/>
        <v>66.962599999999995</v>
      </c>
      <c r="H1195" s="3">
        <f t="shared" si="43"/>
        <v>4.0000000000020464E-2</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595.16999999999996</v>
      </c>
      <c r="D1198" s="2">
        <f>BILANCA!E194</f>
        <v>528.42999999999995</v>
      </c>
      <c r="E1198" s="2">
        <v>0</v>
      </c>
      <c r="F1198" s="2">
        <v>0</v>
      </c>
      <c r="G1198" s="3">
        <f t="shared" si="38"/>
        <v>310.58163999999999</v>
      </c>
      <c r="H1198" s="3">
        <f t="shared" si="41"/>
        <v>0.59999999999990905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4075</v>
      </c>
      <c r="D1199" s="2">
        <f>BILANCA!E195</f>
        <v>0</v>
      </c>
      <c r="E1199" s="2">
        <v>0</v>
      </c>
      <c r="F1199" s="2">
        <v>0</v>
      </c>
      <c r="G1199" s="3">
        <f t="shared" si="38"/>
        <v>770.17499999999995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1769.84</v>
      </c>
      <c r="D1200" s="2">
        <f>BILANCA!E196</f>
        <v>171.89</v>
      </c>
      <c r="E1200" s="2">
        <v>0</v>
      </c>
      <c r="F1200" s="2">
        <v>0</v>
      </c>
      <c r="G1200" s="3">
        <f t="shared" si="38"/>
        <v>401.58779999999996</v>
      </c>
      <c r="H1200" s="3">
        <f t="shared" si="41"/>
        <v>0.2700000000000955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330826.52</v>
      </c>
      <c r="D1201" s="2">
        <f>BILANCA!E197</f>
        <v>441829.92</v>
      </c>
      <c r="E1201" s="2">
        <v>0</v>
      </c>
      <c r="F1201" s="2">
        <v>0</v>
      </c>
      <c r="G1201" s="3">
        <f t="shared" si="38"/>
        <v>231966.89476</v>
      </c>
      <c r="H1201" s="3">
        <f t="shared" si="41"/>
        <v>0.55999999999767169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330826.52</v>
      </c>
      <c r="D1203" s="2">
        <f>BILANCA!E199</f>
        <v>441829.92</v>
      </c>
      <c r="E1203" s="2">
        <v>0</v>
      </c>
      <c r="F1203" s="2">
        <v>0</v>
      </c>
      <c r="G1203" s="3">
        <f t="shared" si="44"/>
        <v>234395.86748000002</v>
      </c>
      <c r="H1203" s="3">
        <f t="shared" si="45"/>
        <v>0.55999999999767169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248128.09</v>
      </c>
      <c r="D1223" s="2">
        <f>BILANCA!E219</f>
        <v>151651.6</v>
      </c>
      <c r="E1223" s="2">
        <v>0</v>
      </c>
      <c r="F1223" s="2">
        <v>0</v>
      </c>
      <c r="G1223" s="3">
        <f t="shared" si="38"/>
        <v>117454.86476999999</v>
      </c>
      <c r="H1223" s="3">
        <f t="shared" si="41"/>
        <v>0.48999999999068677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248128.09</v>
      </c>
      <c r="D1224" s="2">
        <f>BILANCA!E220</f>
        <v>151651.6</v>
      </c>
      <c r="E1224" s="2">
        <v>0</v>
      </c>
      <c r="F1224" s="2">
        <v>0</v>
      </c>
      <c r="G1224" s="3">
        <f t="shared" si="38"/>
        <v>118006.29605999999</v>
      </c>
      <c r="H1224" s="3">
        <f t="shared" si="41"/>
        <v>0.48999999999068677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242642.56</v>
      </c>
      <c r="D1229" s="2">
        <f>BILANCA!E225</f>
        <v>151651.6</v>
      </c>
      <c r="E1229" s="2">
        <v>0</v>
      </c>
      <c r="F1229" s="2">
        <v>0</v>
      </c>
      <c r="G1229" s="3">
        <f t="shared" si="38"/>
        <v>119562.12144</v>
      </c>
      <c r="H1229" s="3">
        <f t="shared" si="41"/>
        <v>0.83999999999650754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5485.53</v>
      </c>
      <c r="D1234" s="2">
        <f>BILANCA!E230</f>
        <v>0</v>
      </c>
      <c r="E1234" s="2">
        <v>0</v>
      </c>
      <c r="F1234" s="2">
        <v>0</v>
      </c>
      <c r="G1234" s="3">
        <f t="shared" si="38"/>
        <v>1228.75872</v>
      </c>
      <c r="H1234" s="3">
        <f t="shared" si="41"/>
        <v>0.47000000000025466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5128.4799999999996</v>
      </c>
      <c r="D1251" s="2">
        <f>BILANCA!E247</f>
        <v>7451.43</v>
      </c>
      <c r="E1251" s="2">
        <v>0</v>
      </c>
      <c r="F1251" s="2">
        <v>0</v>
      </c>
      <c r="G1251" s="3">
        <f>B1251/1000*C1251+B1251/500*D1251</f>
        <v>4827.5529399999996</v>
      </c>
      <c r="H1251" s="3">
        <f>ABS(C1251-ROUND(C1251,0))+ABS(D1251-ROUND(D1251,0))</f>
        <v>0.90999999999985448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8320185.5899999989</v>
      </c>
      <c r="D1255" s="2">
        <f>BILANCA!E251</f>
        <v>9274478.7200000007</v>
      </c>
      <c r="E1255" s="2">
        <v>0</v>
      </c>
      <c r="F1255" s="2">
        <v>0</v>
      </c>
      <c r="G1255" s="3">
        <f t="shared" si="38"/>
        <v>6582940.0423499998</v>
      </c>
      <c r="H1255" s="3">
        <f t="shared" si="41"/>
        <v>0.69000000040978193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8585883.129999999</v>
      </c>
      <c r="D1256" s="2">
        <f>BILANCA!E252</f>
        <v>9709803.25</v>
      </c>
      <c r="E1256" s="2">
        <v>0</v>
      </c>
      <c r="F1256" s="2">
        <v>0</v>
      </c>
      <c r="G1256" s="3">
        <f t="shared" si="38"/>
        <v>6889350.4489799999</v>
      </c>
      <c r="H1256" s="3">
        <f t="shared" si="41"/>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8840758.5199999996</v>
      </c>
      <c r="D1257" s="2">
        <f>BILANCA!E253</f>
        <v>9864406.5700000003</v>
      </c>
      <c r="E1257" s="2">
        <v>0</v>
      </c>
      <c r="F1257" s="2">
        <v>0</v>
      </c>
      <c r="G1257" s="3">
        <f t="shared" si="38"/>
        <v>7056684.2000200003</v>
      </c>
      <c r="H1257" s="3">
        <f t="shared" si="41"/>
        <v>0.91000000014901161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254875.39</v>
      </c>
      <c r="D1258" s="2">
        <f>BILANCA!E254</f>
        <v>154603.32</v>
      </c>
      <c r="E1258" s="2">
        <v>0</v>
      </c>
      <c r="F1258" s="2">
        <v>0</v>
      </c>
      <c r="G1258" s="3">
        <f t="shared" si="38"/>
        <v>139892.34344000003</v>
      </c>
      <c r="H1258" s="3">
        <f t="shared" si="41"/>
        <v>0.71000000002095476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-303323.23</v>
      </c>
      <c r="D1259" s="2">
        <f>BILANCA!E255</f>
        <v>-473589.11999999988</v>
      </c>
      <c r="E1259" s="2">
        <v>0</v>
      </c>
      <c r="F1259" s="2">
        <v>0</v>
      </c>
      <c r="G1259" s="3">
        <f t="shared" si="38"/>
        <v>-311374.86602999992</v>
      </c>
      <c r="H1259" s="3">
        <f t="shared" si="41"/>
        <v>0.34999999986030161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710808.5</v>
      </c>
      <c r="D1260" s="2">
        <f>BILANCA!E256</f>
        <v>750851.2</v>
      </c>
      <c r="E1260" s="2">
        <v>0</v>
      </c>
      <c r="F1260" s="2">
        <v>0</v>
      </c>
      <c r="G1260" s="3">
        <f t="shared" si="38"/>
        <v>553127.72499999998</v>
      </c>
      <c r="H1260" s="3">
        <f t="shared" si="41"/>
        <v>0.69999999995343387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710808.5</v>
      </c>
      <c r="D1261" s="2">
        <f>BILANCA!E257</f>
        <v>750851.2</v>
      </c>
      <c r="E1261" s="2">
        <v>0</v>
      </c>
      <c r="F1261" s="2">
        <v>0</v>
      </c>
      <c r="G1261" s="3">
        <f t="shared" si="38"/>
        <v>555340.23589999997</v>
      </c>
      <c r="H1261" s="3">
        <f t="shared" si="41"/>
        <v>0.69999999995343387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1014131.73</v>
      </c>
      <c r="D1264" s="2">
        <f>BILANCA!E260</f>
        <v>1224440.3199999998</v>
      </c>
      <c r="E1264" s="2">
        <v>0</v>
      </c>
      <c r="F1264" s="2">
        <v>0</v>
      </c>
      <c r="G1264" s="3">
        <f t="shared" si="38"/>
        <v>879605.14197999984</v>
      </c>
      <c r="H1264" s="3">
        <f t="shared" si="41"/>
        <v>0.58999999985098839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799877.85</v>
      </c>
      <c r="D1266" s="2">
        <f>BILANCA!E262</f>
        <v>913709.96</v>
      </c>
      <c r="E1266" s="2">
        <v>0</v>
      </c>
      <c r="F1266" s="2">
        <v>0</v>
      </c>
      <c r="G1266" s="3">
        <f t="shared" si="38"/>
        <v>672588.22912000003</v>
      </c>
      <c r="H1266" s="3">
        <f t="shared" si="41"/>
        <v>0.19000000006053597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214253.88</v>
      </c>
      <c r="D1267" s="2">
        <f>BILANCA!E263</f>
        <v>310730.36</v>
      </c>
      <c r="E1267" s="2">
        <v>0</v>
      </c>
      <c r="F1267" s="2">
        <v>0</v>
      </c>
      <c r="G1267" s="3">
        <f t="shared" si="38"/>
        <v>214778.65219999998</v>
      </c>
      <c r="H1267" s="3">
        <f t="shared" si="41"/>
        <v>0.47999999998137355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37604.36</v>
      </c>
      <c r="D1278" s="2">
        <f>BILANCA!E274</f>
        <v>38264.590000000004</v>
      </c>
      <c r="E1278" s="2">
        <v>0</v>
      </c>
      <c r="F1278" s="2">
        <v>0</v>
      </c>
      <c r="G1278" s="3">
        <f t="shared" si="38"/>
        <v>30587.788720000004</v>
      </c>
      <c r="H1278" s="3">
        <f t="shared" si="41"/>
        <v>0.76999999999679858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8821.4</v>
      </c>
      <c r="D1279" s="2">
        <f>BILANCA!E275</f>
        <v>21310.83</v>
      </c>
      <c r="E1279" s="2">
        <v>0</v>
      </c>
      <c r="F1279" s="2">
        <v>0</v>
      </c>
      <c r="G1279" s="3">
        <f t="shared" ref="G1279:G1294" si="48">B1279/1000*C1279+B1279/500*D1279</f>
        <v>13838.183140000001</v>
      </c>
      <c r="H1279" s="3">
        <f t="shared" ref="H1279:H1294" si="49">ABS(C1279-ROUND(C1279,0))+ABS(D1279-ROUND(D1279,0))</f>
        <v>0.56999999999788997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28.76</v>
      </c>
      <c r="D1290" s="2">
        <f>BILANCA!E286</f>
        <v>0</v>
      </c>
      <c r="E1290" s="2">
        <v>0</v>
      </c>
      <c r="F1290" s="2">
        <v>0</v>
      </c>
      <c r="G1290" s="3">
        <f t="shared" si="48"/>
        <v>8.0528000000000013</v>
      </c>
      <c r="H1290" s="3">
        <f t="shared" si="49"/>
        <v>0.23999999999999844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26024.2</v>
      </c>
      <c r="D1291" s="2">
        <f>BILANCA!E287</f>
        <v>11236.36</v>
      </c>
      <c r="E1291" s="2">
        <v>0</v>
      </c>
      <c r="F1291" s="2">
        <v>0</v>
      </c>
      <c r="G1291" s="3">
        <f t="shared" si="48"/>
        <v>13627.634520000001</v>
      </c>
      <c r="H1291" s="3">
        <f t="shared" si="49"/>
        <v>0.56000000000130967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2730</v>
      </c>
      <c r="D1294" s="2">
        <f>BILANCA!E290</f>
        <v>5717.4</v>
      </c>
      <c r="E1294" s="2">
        <v>0</v>
      </c>
      <c r="F1294" s="2">
        <v>0</v>
      </c>
      <c r="G1294" s="3">
        <f t="shared" si="48"/>
        <v>4022.8031999999994</v>
      </c>
      <c r="H1294" s="3">
        <f t="shared" si="49"/>
        <v>0.3999999999996362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21.33</v>
      </c>
      <c r="D1295" s="2">
        <f>BILANCA!E291</f>
        <v>0</v>
      </c>
      <c r="E1295" s="2">
        <v>0</v>
      </c>
      <c r="F1295" s="2">
        <v>0</v>
      </c>
      <c r="G1295" s="3">
        <f t="shared" si="38"/>
        <v>6.0790499999999987</v>
      </c>
      <c r="H1295" s="3">
        <f t="shared" si="41"/>
        <v>0.32999999999999829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21.33</v>
      </c>
      <c r="D1297" s="2">
        <f>BILANCA!E293</f>
        <v>0</v>
      </c>
      <c r="E1297" s="2">
        <v>0</v>
      </c>
      <c r="F1297" s="2">
        <v>0</v>
      </c>
      <c r="G1297" s="3">
        <f t="shared" si="50"/>
        <v>6.1217099999999993</v>
      </c>
      <c r="H1297" s="3">
        <f t="shared" si="51"/>
        <v>0.32999999999999829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2495054.34</v>
      </c>
      <c r="D1301" s="2">
        <f>BILANCA!E297</f>
        <v>3318411.55</v>
      </c>
      <c r="E1301" s="2">
        <v>0</v>
      </c>
      <c r="F1301" s="2">
        <v>0</v>
      </c>
      <c r="G1301" s="3">
        <f t="shared" si="38"/>
        <v>2657376.3350399993</v>
      </c>
      <c r="H1301" s="3">
        <f t="shared" si="41"/>
        <v>0.7900000000372529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2495054.34</v>
      </c>
      <c r="D1302" s="2">
        <f>BILANCA!E298</f>
        <v>3318411.55</v>
      </c>
      <c r="E1302" s="2">
        <v>0</v>
      </c>
      <c r="F1302" s="2">
        <v>0</v>
      </c>
      <c r="G1302" s="3">
        <f t="shared" si="38"/>
        <v>2666508.2124799998</v>
      </c>
      <c r="H1302" s="3">
        <f t="shared" si="41"/>
        <v>0.7900000000372529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74680.929999999993</v>
      </c>
      <c r="D1305" s="2">
        <f>BILANCA!E302</f>
        <v>67766.14</v>
      </c>
      <c r="E1305" s="2">
        <v>0</v>
      </c>
      <c r="F1305" s="2">
        <v>0</v>
      </c>
      <c r="G1305" s="3">
        <f t="shared" si="38"/>
        <v>62012.896949999995</v>
      </c>
      <c r="H1305" s="3">
        <f t="shared" si="41"/>
        <v>0.21000000000640284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5234.4799999999996</v>
      </c>
      <c r="D1306" s="2">
        <f>BILANCA!E303</f>
        <v>4582.2</v>
      </c>
      <c r="E1306" s="2">
        <v>0</v>
      </c>
      <c r="F1306" s="2">
        <v>0</v>
      </c>
      <c r="G1306" s="3">
        <f t="shared" si="38"/>
        <v>4262.0684799999999</v>
      </c>
      <c r="H1306" s="3">
        <f t="shared" si="41"/>
        <v>0.67999999999938154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255.97</v>
      </c>
      <c r="D1308" s="2">
        <f>BILANCA!E305</f>
        <v>234.64</v>
      </c>
      <c r="E1308" s="2">
        <v>0</v>
      </c>
      <c r="F1308" s="2">
        <v>0</v>
      </c>
      <c r="G1308" s="3">
        <f t="shared" ref="G1308:G1581" si="52">B1308/1000*C1308+B1308/500*D1308</f>
        <v>216.12450000000001</v>
      </c>
      <c r="H1308" s="3">
        <f t="shared" si="41"/>
        <v>0.39000000000001478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1130.08</v>
      </c>
      <c r="D1311" s="2">
        <f>BILANCA!E308</f>
        <v>0</v>
      </c>
      <c r="E1311" s="2">
        <v>0</v>
      </c>
      <c r="F1311" s="2">
        <v>0</v>
      </c>
      <c r="G1311" s="3">
        <f t="shared" si="52"/>
        <v>340.15407999999996</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17293.59</v>
      </c>
      <c r="D1339" s="2">
        <f>BILANCA!E336</f>
        <v>40983.660000000003</v>
      </c>
      <c r="E1339" s="2">
        <v>0</v>
      </c>
      <c r="F1339" s="2">
        <v>0</v>
      </c>
      <c r="G1339" s="3">
        <f t="shared" si="52"/>
        <v>32656.839390000005</v>
      </c>
      <c r="H1339" s="3">
        <f t="shared" si="41"/>
        <v>0.74999999999636202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144294.54999999999</v>
      </c>
      <c r="D1340" s="2">
        <f>BILANCA!E337</f>
        <v>109588.65</v>
      </c>
      <c r="E1340" s="2">
        <v>0</v>
      </c>
      <c r="F1340" s="2">
        <v>0</v>
      </c>
      <c r="G1340" s="3">
        <f t="shared" si="52"/>
        <v>119945.7105</v>
      </c>
      <c r="H1340" s="3">
        <f t="shared" si="41"/>
        <v>0.8000000000174623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17338</v>
      </c>
      <c r="D1341" s="2">
        <f>BILANCA!E338</f>
        <v>441829.92</v>
      </c>
      <c r="E1341" s="2">
        <v>0</v>
      </c>
      <c r="F1341" s="2">
        <v>0</v>
      </c>
      <c r="G1341" s="3">
        <f t="shared" si="52"/>
        <v>298230.28504000005</v>
      </c>
      <c r="H1341" s="3">
        <f t="shared" si="41"/>
        <v>8.0000000016298145E-2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313488.52</v>
      </c>
      <c r="D1342" s="2">
        <f>BILANCA!E339</f>
        <v>0</v>
      </c>
      <c r="E1342" s="2">
        <v>0</v>
      </c>
      <c r="F1342" s="2">
        <v>0</v>
      </c>
      <c r="G1342" s="3">
        <f t="shared" si="52"/>
        <v>104078.18864000001</v>
      </c>
      <c r="H1342" s="3">
        <f t="shared" si="41"/>
        <v>0.47999999998137355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248128.09</v>
      </c>
      <c r="D1346" s="2">
        <f>BILANCA!E343</f>
        <v>151651.6</v>
      </c>
      <c r="E1346" s="2">
        <v>0</v>
      </c>
      <c r="F1346" s="2">
        <v>0</v>
      </c>
      <c r="G1346" s="3">
        <f t="shared" si="52"/>
        <v>185280.91344000003</v>
      </c>
      <c r="H1346" s="3">
        <f t="shared" si="41"/>
        <v>0.48999999999068677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4650.8</v>
      </c>
      <c r="D1370" s="2">
        <f>BILANCA!E367</f>
        <v>7107.81</v>
      </c>
      <c r="E1370" s="2">
        <v>0</v>
      </c>
      <c r="F1370" s="2">
        <v>0</v>
      </c>
      <c r="G1370" s="3">
        <f t="shared" si="57"/>
        <v>6791.9112000000005</v>
      </c>
      <c r="H1370" s="3">
        <f t="shared" si="58"/>
        <v>0.38999999999941792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477.68</v>
      </c>
      <c r="D1371" s="2">
        <f>BILANCA!E368</f>
        <v>343.62</v>
      </c>
      <c r="E1371" s="2">
        <v>0</v>
      </c>
      <c r="F1371" s="2">
        <v>0</v>
      </c>
      <c r="G1371" s="3">
        <f t="shared" si="57"/>
        <v>420.53611999999998</v>
      </c>
      <c r="H1371" s="3">
        <f t="shared" si="58"/>
        <v>0.69999999999998863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178391.84</v>
      </c>
      <c r="D1390" s="2">
        <f>BILANCA!E387</f>
        <v>129660.95</v>
      </c>
      <c r="E1390" s="2">
        <v>0</v>
      </c>
      <c r="F1390" s="2">
        <v>0</v>
      </c>
      <c r="G1390" s="3">
        <f t="shared" ref="G1390:G1399" si="61">B1390/1000*C1390+B1390/500*D1390</f>
        <v>166331.2212</v>
      </c>
      <c r="H1390" s="3">
        <f t="shared" ref="H1390:H1399" si="62">ABS(C1390-ROUND(C1390,0))+ABS(D1390-ROUND(D1390,0))</f>
        <v>0.21000000000640284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2316662.5</v>
      </c>
      <c r="D1394" s="2">
        <f>BILANCA!E391</f>
        <v>2404960.66</v>
      </c>
      <c r="E1394" s="2">
        <v>0</v>
      </c>
      <c r="F1394" s="2">
        <v>0</v>
      </c>
      <c r="G1394" s="3">
        <f t="shared" si="61"/>
        <v>2736608.1868800004</v>
      </c>
      <c r="H1394" s="3">
        <f t="shared" si="62"/>
        <v>0.83999999985098839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292873.92</v>
      </c>
      <c r="E1396" s="2">
        <v>0</v>
      </c>
      <c r="F1396" s="2">
        <v>0</v>
      </c>
      <c r="G1396" s="3">
        <f t="shared" si="61"/>
        <v>226098.66623999999</v>
      </c>
      <c r="H1396" s="3">
        <f t="shared" si="62"/>
        <v>8.0000000016298145E-2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490916.02</v>
      </c>
      <c r="E1399" s="2">
        <v>0</v>
      </c>
      <c r="F1399" s="2">
        <v>0</v>
      </c>
      <c r="G1399" s="3">
        <f t="shared" si="61"/>
        <v>381932.66356000002</v>
      </c>
      <c r="H1399" s="3">
        <f t="shared" si="62"/>
        <v>2.0000000018626451E-2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389640.27</v>
      </c>
      <c r="D1401" s="7">
        <f>'RAS-funkcijski'!E5</f>
        <v>648155.16999999993</v>
      </c>
      <c r="E1401" s="7">
        <v>0</v>
      </c>
      <c r="F1401" s="7">
        <v>0</v>
      </c>
      <c r="G1401" s="8">
        <f t="shared" si="52"/>
        <v>1685.9506099999999</v>
      </c>
      <c r="H1401" s="8">
        <f t="shared" si="41"/>
        <v>0.43999999994412065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43088.82</v>
      </c>
      <c r="D1402" s="2">
        <f>'RAS-funkcijski'!E6</f>
        <v>68902.179999999993</v>
      </c>
      <c r="E1402" s="2">
        <v>0</v>
      </c>
      <c r="F1402" s="2">
        <v>0</v>
      </c>
      <c r="G1402" s="3">
        <f t="shared" si="52"/>
        <v>361.78636</v>
      </c>
      <c r="H1402" s="3">
        <f t="shared" si="41"/>
        <v>0.35999999999330612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31273.77</v>
      </c>
      <c r="D1403" s="2">
        <f>'RAS-funkcijski'!E7</f>
        <v>36528</v>
      </c>
      <c r="E1403" s="2">
        <v>0</v>
      </c>
      <c r="F1403" s="2">
        <v>0</v>
      </c>
      <c r="G1403" s="3">
        <f t="shared" si="52"/>
        <v>312.98930999999999</v>
      </c>
      <c r="H1403" s="3">
        <f t="shared" si="41"/>
        <v>0.22999999999956344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11815.05</v>
      </c>
      <c r="D1404" s="2">
        <f>'RAS-funkcijski'!E8</f>
        <v>32374.18</v>
      </c>
      <c r="E1404" s="2">
        <v>0</v>
      </c>
      <c r="F1404" s="2">
        <v>0</v>
      </c>
      <c r="G1404" s="3">
        <f t="shared" si="52"/>
        <v>306.25364000000002</v>
      </c>
      <c r="H1404" s="3">
        <f t="shared" si="41"/>
        <v>0.22999999999956344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346551.45</v>
      </c>
      <c r="D1409" s="2">
        <f>'RAS-funkcijski'!E13</f>
        <v>579252.99</v>
      </c>
      <c r="E1409" s="2">
        <v>0</v>
      </c>
      <c r="F1409" s="2">
        <v>0</v>
      </c>
      <c r="G1409" s="3">
        <f t="shared" si="52"/>
        <v>13545.516869999999</v>
      </c>
      <c r="H1409" s="3">
        <f t="shared" si="41"/>
        <v>0.46000000002095476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171494.04</v>
      </c>
      <c r="D1410" s="2">
        <f>'RAS-funkcijski'!E14</f>
        <v>238269.2</v>
      </c>
      <c r="E1410" s="2">
        <v>0</v>
      </c>
      <c r="F1410" s="2">
        <v>0</v>
      </c>
      <c r="G1410" s="3">
        <f t="shared" si="52"/>
        <v>6480.3244000000004</v>
      </c>
      <c r="H1410" s="3">
        <f t="shared" si="41"/>
        <v>0.2400000000197906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175057.41</v>
      </c>
      <c r="D1412" s="2">
        <f>'RAS-funkcijski'!E16</f>
        <v>340983.79</v>
      </c>
      <c r="E1412" s="2">
        <v>0</v>
      </c>
      <c r="F1412" s="2">
        <v>0</v>
      </c>
      <c r="G1412" s="3">
        <f t="shared" si="52"/>
        <v>10284.29988</v>
      </c>
      <c r="H1412" s="3">
        <f t="shared" si="41"/>
        <v>0.62000000002444722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141679.73000000001</v>
      </c>
      <c r="D1424" s="2">
        <f>'RAS-funkcijski'!E28</f>
        <v>108362.56</v>
      </c>
      <c r="E1424" s="2">
        <v>0</v>
      </c>
      <c r="F1424" s="2">
        <v>0</v>
      </c>
      <c r="G1424" s="3">
        <f t="shared" si="52"/>
        <v>8601.7163999999993</v>
      </c>
      <c r="H1424" s="3">
        <f t="shared" si="41"/>
        <v>0.70999999999185093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141679.73000000001</v>
      </c>
      <c r="D1426" s="2">
        <f>'RAS-funkcijski'!E30</f>
        <v>108362.56</v>
      </c>
      <c r="E1426" s="2">
        <v>0</v>
      </c>
      <c r="F1426" s="2">
        <v>0</v>
      </c>
      <c r="G1426" s="3">
        <f t="shared" si="52"/>
        <v>9318.5260999999991</v>
      </c>
      <c r="H1426" s="3">
        <f t="shared" si="41"/>
        <v>0.70999999999185093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952824.02</v>
      </c>
      <c r="D1431" s="2">
        <f>'RAS-funkcijski'!E35</f>
        <v>1152441.01</v>
      </c>
      <c r="E1431" s="2">
        <v>0</v>
      </c>
      <c r="F1431" s="2">
        <v>0</v>
      </c>
      <c r="G1431" s="3">
        <f t="shared" si="52"/>
        <v>100988.88724</v>
      </c>
      <c r="H1431" s="3">
        <f t="shared" si="41"/>
        <v>3.0000000027939677E-2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5139.6000000000004</v>
      </c>
      <c r="D1439" s="2">
        <f>'RAS-funkcijski'!E43</f>
        <v>7414.27</v>
      </c>
      <c r="E1439" s="2">
        <v>0</v>
      </c>
      <c r="F1439" s="2">
        <v>0</v>
      </c>
      <c r="G1439" s="3">
        <f t="shared" si="52"/>
        <v>778.75746000000004</v>
      </c>
      <c r="H1439" s="3">
        <f t="shared" si="41"/>
        <v>0.67000000000007276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5139.6000000000004</v>
      </c>
      <c r="D1441" s="2">
        <f>'RAS-funkcijski'!E45</f>
        <v>7414.27</v>
      </c>
      <c r="E1441" s="2">
        <v>0</v>
      </c>
      <c r="F1441" s="2">
        <v>0</v>
      </c>
      <c r="G1441" s="3">
        <f t="shared" si="52"/>
        <v>818.69374000000005</v>
      </c>
      <c r="H1441" s="3">
        <f t="shared" si="63"/>
        <v>0.67000000000007276</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205517.17</v>
      </c>
      <c r="D1446" s="2">
        <f>'RAS-funkcijski'!E50</f>
        <v>98964.45</v>
      </c>
      <c r="E1446" s="2">
        <v>0</v>
      </c>
      <c r="F1446" s="2">
        <v>0</v>
      </c>
      <c r="G1446" s="3">
        <f t="shared" si="52"/>
        <v>18558.519220000002</v>
      </c>
      <c r="H1446" s="3">
        <f t="shared" si="63"/>
        <v>0.6200000000098953</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205517.17</v>
      </c>
      <c r="D1449" s="2">
        <f>'RAS-funkcijski'!E53</f>
        <v>98964.45</v>
      </c>
      <c r="E1449" s="2">
        <v>0</v>
      </c>
      <c r="F1449" s="2">
        <v>0</v>
      </c>
      <c r="G1449" s="3">
        <f t="shared" si="52"/>
        <v>19768.857430000004</v>
      </c>
      <c r="H1449" s="3">
        <f t="shared" si="63"/>
        <v>0.6200000000098953</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681843.21</v>
      </c>
      <c r="D1450" s="2">
        <f>'RAS-funkcijski'!E54</f>
        <v>992563.56</v>
      </c>
      <c r="E1450" s="2">
        <v>0</v>
      </c>
      <c r="F1450" s="2">
        <v>0</v>
      </c>
      <c r="G1450" s="3">
        <f t="shared" si="52"/>
        <v>133348.51650000003</v>
      </c>
      <c r="H1450" s="3">
        <f t="shared" si="63"/>
        <v>0.64999999990686774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681843.21</v>
      </c>
      <c r="D1451" s="2">
        <f>'RAS-funkcijski'!E55</f>
        <v>992563.56</v>
      </c>
      <c r="E1451" s="2">
        <v>0</v>
      </c>
      <c r="F1451" s="2">
        <v>0</v>
      </c>
      <c r="G1451" s="3">
        <f t="shared" si="52"/>
        <v>136015.48683000001</v>
      </c>
      <c r="H1451" s="3">
        <f t="shared" si="63"/>
        <v>0.64999999990686774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26186.74</v>
      </c>
      <c r="D1456" s="2">
        <f>'RAS-funkcijski'!E60</f>
        <v>28502.78</v>
      </c>
      <c r="E1456" s="2">
        <v>0</v>
      </c>
      <c r="F1456" s="2">
        <v>0</v>
      </c>
      <c r="G1456" s="3">
        <f t="shared" si="52"/>
        <v>4658.7687999999998</v>
      </c>
      <c r="H1456" s="3">
        <f t="shared" si="63"/>
        <v>0.47999999999956344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12528.02</v>
      </c>
      <c r="D1457" s="2">
        <f>'RAS-funkcijski'!E61</f>
        <v>6750</v>
      </c>
      <c r="E1457" s="2">
        <v>0</v>
      </c>
      <c r="F1457" s="2">
        <v>0</v>
      </c>
      <c r="G1457" s="3">
        <f t="shared" si="52"/>
        <v>1483.5971400000001</v>
      </c>
      <c r="H1457" s="3">
        <f t="shared" si="63"/>
        <v>2.0000000000436557E-2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12528.02</v>
      </c>
      <c r="D1461" s="2">
        <f>'RAS-funkcijski'!E65</f>
        <v>6750</v>
      </c>
      <c r="E1461" s="2">
        <v>0</v>
      </c>
      <c r="F1461" s="2">
        <v>0</v>
      </c>
      <c r="G1461" s="3">
        <f t="shared" si="52"/>
        <v>1587.70922</v>
      </c>
      <c r="H1461" s="3">
        <f t="shared" si="63"/>
        <v>2.0000000000436557E-2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21609.279999999999</v>
      </c>
      <c r="D1470" s="2">
        <f>'RAS-funkcijski'!E74</f>
        <v>18245.95</v>
      </c>
      <c r="E1470" s="2">
        <v>0</v>
      </c>
      <c r="F1470" s="2">
        <v>0</v>
      </c>
      <c r="G1470" s="3">
        <f t="shared" si="52"/>
        <v>4067.0826000000006</v>
      </c>
      <c r="H1470" s="3">
        <f t="shared" si="63"/>
        <v>0.32999999999810825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54226.76</v>
      </c>
      <c r="D1471" s="2">
        <f>'RAS-funkcijski'!E75</f>
        <v>63983.25</v>
      </c>
      <c r="E1471" s="2">
        <v>0</v>
      </c>
      <c r="F1471" s="2">
        <v>0</v>
      </c>
      <c r="G1471" s="3">
        <f t="shared" si="52"/>
        <v>12935.721459999999</v>
      </c>
      <c r="H1471" s="3">
        <f t="shared" si="63"/>
        <v>0.48999999999796273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1803.75</v>
      </c>
      <c r="D1473" s="2">
        <f>'RAS-funkcijski'!E77</f>
        <v>7274.41</v>
      </c>
      <c r="E1473" s="2">
        <v>0</v>
      </c>
      <c r="F1473" s="2">
        <v>0</v>
      </c>
      <c r="G1473" s="3">
        <f t="shared" si="52"/>
        <v>1193.7376099999999</v>
      </c>
      <c r="H1473" s="3">
        <f t="shared" si="63"/>
        <v>0.65999999999985448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52423.01</v>
      </c>
      <c r="D1477" s="2">
        <f>'RAS-funkcijski'!E81</f>
        <v>56708.84</v>
      </c>
      <c r="E1477" s="2">
        <v>0</v>
      </c>
      <c r="F1477" s="2">
        <v>0</v>
      </c>
      <c r="G1477" s="3">
        <f t="shared" si="52"/>
        <v>12769.733130000001</v>
      </c>
      <c r="H1477" s="3">
        <f t="shared" si="63"/>
        <v>0.17000000000552973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177998.93</v>
      </c>
      <c r="D1478" s="2">
        <f>'RAS-funkcijski'!E82</f>
        <v>262130.03999999998</v>
      </c>
      <c r="E1478" s="2">
        <v>0</v>
      </c>
      <c r="F1478" s="2">
        <v>0</v>
      </c>
      <c r="G1478" s="3">
        <f t="shared" si="52"/>
        <v>54776.202779999992</v>
      </c>
      <c r="H1478" s="3">
        <f t="shared" si="63"/>
        <v>0.10999999998603016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47360.09</v>
      </c>
      <c r="D1480" s="2">
        <f>'RAS-funkcijski'!E84</f>
        <v>73419.289999999994</v>
      </c>
      <c r="E1480" s="2">
        <v>0</v>
      </c>
      <c r="F1480" s="2">
        <v>0</v>
      </c>
      <c r="G1480" s="3">
        <f t="shared" si="52"/>
        <v>15535.893599999998</v>
      </c>
      <c r="H1480" s="3">
        <f t="shared" si="63"/>
        <v>0.3799999999901047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100254.16</v>
      </c>
      <c r="D1482" s="2">
        <f>'RAS-funkcijski'!E86</f>
        <v>120273.96</v>
      </c>
      <c r="E1482" s="2">
        <v>0</v>
      </c>
      <c r="F1482" s="2">
        <v>0</v>
      </c>
      <c r="G1482" s="3">
        <f t="shared" si="52"/>
        <v>27945.770560000004</v>
      </c>
      <c r="H1482" s="3">
        <f t="shared" si="63"/>
        <v>0.19999999999708962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30384.68</v>
      </c>
      <c r="D1484" s="2">
        <f>'RAS-funkcijski'!E88</f>
        <v>68436.789999999994</v>
      </c>
      <c r="E1484" s="2">
        <v>0</v>
      </c>
      <c r="F1484" s="2">
        <v>0</v>
      </c>
      <c r="G1484" s="3">
        <f t="shared" si="52"/>
        <v>14049.69384</v>
      </c>
      <c r="H1484" s="3">
        <f t="shared" si="63"/>
        <v>0.5300000000061118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4044.01</v>
      </c>
      <c r="D1485" s="2">
        <f>'RAS-funkcijski'!E89</f>
        <v>3890.4</v>
      </c>
      <c r="E1485" s="2">
        <v>0</v>
      </c>
      <c r="F1485" s="2">
        <v>0</v>
      </c>
      <c r="G1485" s="3">
        <f t="shared" si="52"/>
        <v>1005.1088500000001</v>
      </c>
      <c r="H1485" s="3">
        <f t="shared" si="63"/>
        <v>0.41000000000030923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4044.01</v>
      </c>
      <c r="D1502" s="2">
        <f>'RAS-funkcijski'!E106</f>
        <v>3890.4</v>
      </c>
      <c r="E1502" s="2">
        <v>0</v>
      </c>
      <c r="F1502" s="2">
        <v>0</v>
      </c>
      <c r="G1502" s="3">
        <f t="shared" si="52"/>
        <v>1206.1306199999999</v>
      </c>
      <c r="H1502" s="3">
        <f t="shared" si="63"/>
        <v>0.41000000000030923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355305.94999999995</v>
      </c>
      <c r="D1503" s="2">
        <f>'RAS-funkcijski'!E107</f>
        <v>437659.04</v>
      </c>
      <c r="E1503" s="2">
        <v>0</v>
      </c>
      <c r="F1503" s="2">
        <v>0</v>
      </c>
      <c r="G1503" s="3">
        <f t="shared" si="52"/>
        <v>126754.27508999998</v>
      </c>
      <c r="H1503" s="3">
        <f t="shared" si="63"/>
        <v>9.0000000025611371E-2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44195.63</v>
      </c>
      <c r="D1504" s="2">
        <f>'RAS-funkcijski'!E108</f>
        <v>114609.68</v>
      </c>
      <c r="E1504" s="2">
        <v>0</v>
      </c>
      <c r="F1504" s="2">
        <v>0</v>
      </c>
      <c r="G1504" s="3">
        <f t="shared" si="52"/>
        <v>28435.158959999997</v>
      </c>
      <c r="H1504" s="3">
        <f t="shared" si="63"/>
        <v>0.69000000000960426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294005.59999999998</v>
      </c>
      <c r="D1505" s="2">
        <f>'RAS-funkcijski'!E109</f>
        <v>241584.94</v>
      </c>
      <c r="E1505" s="2">
        <v>0</v>
      </c>
      <c r="F1505" s="2">
        <v>0</v>
      </c>
      <c r="G1505" s="3">
        <f t="shared" si="52"/>
        <v>81603.425399999993</v>
      </c>
      <c r="H1505" s="3">
        <f t="shared" si="63"/>
        <v>0.46000000002095476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17104.72</v>
      </c>
      <c r="D1509" s="2">
        <f>'RAS-funkcijski'!E113</f>
        <v>81464.42</v>
      </c>
      <c r="E1509" s="2">
        <v>0</v>
      </c>
      <c r="F1509" s="2">
        <v>0</v>
      </c>
      <c r="G1509" s="3">
        <f t="shared" si="52"/>
        <v>19623.658039999998</v>
      </c>
      <c r="H1509" s="3">
        <f t="shared" si="63"/>
        <v>0.69999999999708962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439503.63</v>
      </c>
      <c r="D1510" s="2">
        <f>'RAS-funkcijski'!E114</f>
        <v>447380.32</v>
      </c>
      <c r="E1510" s="2">
        <v>0</v>
      </c>
      <c r="F1510" s="2">
        <v>0</v>
      </c>
      <c r="G1510" s="3">
        <f t="shared" si="52"/>
        <v>146769.06969999999</v>
      </c>
      <c r="H1510" s="3">
        <f t="shared" si="63"/>
        <v>0.69000000000232831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407736.63</v>
      </c>
      <c r="D1511" s="2">
        <f>'RAS-funkcijski'!E115</f>
        <v>419040.32</v>
      </c>
      <c r="E1511" s="2">
        <v>0</v>
      </c>
      <c r="F1511" s="2">
        <v>0</v>
      </c>
      <c r="G1511" s="3">
        <f t="shared" si="52"/>
        <v>138285.71697000001</v>
      </c>
      <c r="H1511" s="3">
        <f t="shared" si="63"/>
        <v>0.69000000000232831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343940.37</v>
      </c>
      <c r="D1512" s="2">
        <f>'RAS-funkcijski'!E116</f>
        <v>357717.01</v>
      </c>
      <c r="E1512" s="2">
        <v>0</v>
      </c>
      <c r="F1512" s="2">
        <v>0</v>
      </c>
      <c r="G1512" s="3">
        <f t="shared" si="52"/>
        <v>118649.93168000001</v>
      </c>
      <c r="H1512" s="3">
        <f t="shared" si="63"/>
        <v>0.38000000000465661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63796.26</v>
      </c>
      <c r="D1513" s="2">
        <f>'RAS-funkcijski'!E117</f>
        <v>61323.31</v>
      </c>
      <c r="E1513" s="2">
        <v>0</v>
      </c>
      <c r="F1513" s="2">
        <v>0</v>
      </c>
      <c r="G1513" s="3">
        <f t="shared" si="52"/>
        <v>21068.045440000002</v>
      </c>
      <c r="H1513" s="3">
        <f t="shared" si="63"/>
        <v>0.56999999999970896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7050</v>
      </c>
      <c r="D1514" s="2">
        <f>'RAS-funkcijski'!E118</f>
        <v>5870</v>
      </c>
      <c r="E1514" s="2">
        <v>0</v>
      </c>
      <c r="F1514" s="2">
        <v>0</v>
      </c>
      <c r="G1514" s="3">
        <f t="shared" si="52"/>
        <v>2142.0600000000004</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7050</v>
      </c>
      <c r="D1516" s="2">
        <f>'RAS-funkcijski'!E120</f>
        <v>5870</v>
      </c>
      <c r="E1516" s="2">
        <v>0</v>
      </c>
      <c r="F1516" s="2">
        <v>0</v>
      </c>
      <c r="G1516" s="3">
        <f t="shared" si="52"/>
        <v>2179.6400000000003</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24717</v>
      </c>
      <c r="D1518" s="2">
        <f>'RAS-funkcijski'!E122</f>
        <v>22470</v>
      </c>
      <c r="E1518" s="2">
        <v>0</v>
      </c>
      <c r="F1518" s="2">
        <v>0</v>
      </c>
      <c r="G1518" s="3">
        <f t="shared" si="52"/>
        <v>8219.5259999999998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24717</v>
      </c>
      <c r="D1520" s="2">
        <f>'RAS-funkcijski'!E124</f>
        <v>22470</v>
      </c>
      <c r="E1520" s="2">
        <v>0</v>
      </c>
      <c r="F1520" s="2">
        <v>0</v>
      </c>
      <c r="G1520" s="3">
        <f t="shared" si="52"/>
        <v>8358.84</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111029.18</v>
      </c>
      <c r="D1525" s="2">
        <f>'RAS-funkcijski'!E129</f>
        <v>191903.49</v>
      </c>
      <c r="E1525" s="2">
        <v>0</v>
      </c>
      <c r="F1525" s="2">
        <v>0</v>
      </c>
      <c r="G1525" s="3">
        <f t="shared" si="52"/>
        <v>61854.52</v>
      </c>
      <c r="H1525" s="3">
        <f t="shared" si="63"/>
        <v>0.66999999998370185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6875</v>
      </c>
      <c r="E1529" s="2">
        <v>0</v>
      </c>
      <c r="F1529" s="2">
        <v>0</v>
      </c>
      <c r="G1529" s="3">
        <f t="shared" si="52"/>
        <v>1773.75</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74111.14</v>
      </c>
      <c r="D1534" s="2">
        <f>'RAS-funkcijski'!E138</f>
        <v>146947.59</v>
      </c>
      <c r="E1534" s="2">
        <v>0</v>
      </c>
      <c r="F1534" s="2">
        <v>0</v>
      </c>
      <c r="G1534" s="3">
        <f t="shared" si="52"/>
        <v>49312.846880000005</v>
      </c>
      <c r="H1534" s="3">
        <f t="shared" si="63"/>
        <v>0.55000000000291038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36918.04</v>
      </c>
      <c r="D1536" s="2">
        <f>'RAS-funkcijski'!E140</f>
        <v>38080.9</v>
      </c>
      <c r="E1536" s="2">
        <v>0</v>
      </c>
      <c r="F1536" s="2">
        <v>0</v>
      </c>
      <c r="G1536" s="3">
        <f t="shared" si="52"/>
        <v>15378.858240000001</v>
      </c>
      <c r="H1536" s="3">
        <f t="shared" si="63"/>
        <v>0.13999999999941792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2626252.48</v>
      </c>
      <c r="D1537" s="14">
        <f>'RAS-funkcijski'!E141</f>
        <v>3315905.2799999993</v>
      </c>
      <c r="E1537" s="14">
        <v>0</v>
      </c>
      <c r="F1537" s="14">
        <v>0</v>
      </c>
      <c r="G1537" s="15">
        <f t="shared" si="52"/>
        <v>1268354.6364799999</v>
      </c>
      <c r="H1537" s="15">
        <f t="shared" si="63"/>
        <v>0.75999999931082129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7188.22</v>
      </c>
      <c r="E1538" s="7">
        <v>0</v>
      </c>
      <c r="F1538" s="7">
        <v>0</v>
      </c>
      <c r="G1538" s="8">
        <f t="shared" si="52"/>
        <v>14.376440000000001</v>
      </c>
      <c r="H1538" s="8">
        <f t="shared" si="63"/>
        <v>0.22000000000025466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7188.22</v>
      </c>
      <c r="E1555" s="2">
        <v>0</v>
      </c>
      <c r="F1555" s="2">
        <v>0</v>
      </c>
      <c r="G1555" s="3">
        <f t="shared" si="52"/>
        <v>258.77591999999999</v>
      </c>
      <c r="H1555" s="3">
        <f t="shared" si="63"/>
        <v>0.22000000000025466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7188.22</v>
      </c>
      <c r="E1556" s="2">
        <v>0</v>
      </c>
      <c r="F1556" s="2">
        <v>0</v>
      </c>
      <c r="G1556" s="3">
        <f t="shared" si="52"/>
        <v>273.15235999999999</v>
      </c>
      <c r="H1556" s="3">
        <f t="shared" si="63"/>
        <v>0.22000000000025466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44.38</v>
      </c>
      <c r="E1557" s="2">
        <v>0</v>
      </c>
      <c r="F1557" s="2">
        <v>0</v>
      </c>
      <c r="G1557" s="3">
        <f t="shared" si="52"/>
        <v>1.7752000000000001</v>
      </c>
      <c r="H1557" s="3">
        <f t="shared" si="63"/>
        <v>0.38000000000000256</v>
      </c>
      <c r="I1557" s="11">
        <f t="shared" ref="I1557:I1562" si="66">G1557*H1557</f>
        <v>0.67457600000000462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6153.25</v>
      </c>
      <c r="E1558" s="2">
        <v>0</v>
      </c>
      <c r="F1558" s="2">
        <v>0</v>
      </c>
      <c r="G1558" s="3">
        <f t="shared" si="52"/>
        <v>258.43650000000002</v>
      </c>
      <c r="H1558" s="3">
        <f t="shared" si="63"/>
        <v>0.25</v>
      </c>
      <c r="I1558" s="11">
        <f t="shared" si="66"/>
        <v>64.609125000000006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990.59</v>
      </c>
      <c r="E1560" s="2">
        <v>0</v>
      </c>
      <c r="F1560" s="2">
        <v>0</v>
      </c>
      <c r="G1560" s="3">
        <f t="shared" si="52"/>
        <v>45.567140000000002</v>
      </c>
      <c r="H1560" s="3">
        <f t="shared" si="63"/>
        <v>0.40999999999996817</v>
      </c>
      <c r="I1560" s="11">
        <f t="shared" si="66"/>
        <v>18.682527399998552</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745671.23</v>
      </c>
      <c r="D1582" s="7"/>
      <c r="E1582" s="7">
        <v>0</v>
      </c>
      <c r="F1582" s="7">
        <v>0</v>
      </c>
      <c r="G1582" s="8">
        <f t="shared" ref="G1582:G1686" si="70">B1582/1000*C1582</f>
        <v>745.67123000000004</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3354605.92</v>
      </c>
      <c r="D1583" s="2">
        <v>0</v>
      </c>
      <c r="E1583" s="2">
        <v>0</v>
      </c>
      <c r="F1583" s="2">
        <v>0</v>
      </c>
      <c r="G1583" s="3">
        <f t="shared" si="70"/>
        <v>6709.2118399999999</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1862468.8599999999</v>
      </c>
      <c r="D1585" s="2">
        <v>0</v>
      </c>
      <c r="E1585" s="2">
        <v>0</v>
      </c>
      <c r="F1585" s="2">
        <v>0</v>
      </c>
      <c r="G1585" s="3">
        <f t="shared" si="70"/>
        <v>7449.8754399999998</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605010.6</v>
      </c>
      <c r="D1586" s="2">
        <v>0</v>
      </c>
      <c r="E1586" s="2">
        <v>0</v>
      </c>
      <c r="F1586" s="2">
        <v>0</v>
      </c>
      <c r="G1586" s="3">
        <f t="shared" si="70"/>
        <v>3025.0529999999999</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873621.22</v>
      </c>
      <c r="D1587" s="2">
        <v>0</v>
      </c>
      <c r="E1587" s="2">
        <v>0</v>
      </c>
      <c r="F1587" s="2">
        <v>0</v>
      </c>
      <c r="G1587" s="3">
        <f t="shared" si="70"/>
        <v>5241.72732</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6300.1</v>
      </c>
      <c r="D1588" s="2">
        <v>0</v>
      </c>
      <c r="E1588" s="2">
        <v>0</v>
      </c>
      <c r="F1588" s="2">
        <v>0</v>
      </c>
      <c r="G1588" s="3">
        <f t="shared" si="70"/>
        <v>44.100700000000003</v>
      </c>
      <c r="H1588" s="3">
        <f t="shared" si="71"/>
        <v>0.1000000000003638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38513.629999999997</v>
      </c>
      <c r="D1589" s="2">
        <v>0</v>
      </c>
      <c r="E1589" s="2">
        <v>0</v>
      </c>
      <c r="F1589" s="2">
        <v>0</v>
      </c>
      <c r="G1589" s="3">
        <f t="shared" si="70"/>
        <v>308.10903999999999</v>
      </c>
      <c r="H1589" s="3">
        <f t="shared" si="71"/>
        <v>0.37000000000261934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5416.32</v>
      </c>
      <c r="D1590" s="2">
        <v>0</v>
      </c>
      <c r="E1590" s="2">
        <v>0</v>
      </c>
      <c r="F1590" s="2">
        <v>0</v>
      </c>
      <c r="G1590" s="3">
        <f>B1590/1000*C1590</f>
        <v>48.74687999999999</v>
      </c>
      <c r="H1590" s="3">
        <f>ABS(C1590-ROUND(C1590,0))</f>
        <v>0.31999999999970896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66420.899999999994</v>
      </c>
      <c r="D1591" s="2">
        <v>0</v>
      </c>
      <c r="E1591" s="2">
        <v>0</v>
      </c>
      <c r="F1591" s="2">
        <v>0</v>
      </c>
      <c r="G1591" s="3">
        <f t="shared" si="70"/>
        <v>664.20899999999995</v>
      </c>
      <c r="H1591" s="3">
        <f t="shared" si="71"/>
        <v>0.10000000000582077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231487.32</v>
      </c>
      <c r="D1592" s="2">
        <v>0</v>
      </c>
      <c r="E1592" s="2">
        <v>0</v>
      </c>
      <c r="F1592" s="2">
        <v>0</v>
      </c>
      <c r="G1592" s="3">
        <f t="shared" si="70"/>
        <v>2546.3605199999997</v>
      </c>
      <c r="H1592" s="3">
        <f t="shared" si="71"/>
        <v>0.32000000000698492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35698.769999999997</v>
      </c>
      <c r="D1593" s="2">
        <v>0</v>
      </c>
      <c r="E1593" s="2">
        <v>0</v>
      </c>
      <c r="F1593" s="2">
        <v>0</v>
      </c>
      <c r="G1593" s="3">
        <f t="shared" si="70"/>
        <v>428.38523999999995</v>
      </c>
      <c r="H1593" s="3">
        <f t="shared" si="71"/>
        <v>0.23000000000320142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1463160.06</v>
      </c>
      <c r="D1594" s="2">
        <v>0</v>
      </c>
      <c r="E1594" s="2">
        <v>0</v>
      </c>
      <c r="F1594" s="2">
        <v>0</v>
      </c>
      <c r="G1594" s="3">
        <f t="shared" si="70"/>
        <v>19021.08078</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28977</v>
      </c>
      <c r="D1601" s="2">
        <v>0</v>
      </c>
      <c r="E1601" s="2">
        <v>0</v>
      </c>
      <c r="F1601" s="2">
        <v>0</v>
      </c>
      <c r="G1601" s="3">
        <f>B1601/1000*C1601</f>
        <v>579.54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3348771.8899999997</v>
      </c>
      <c r="D1602" s="2">
        <v>0</v>
      </c>
      <c r="E1602" s="2">
        <v>0</v>
      </c>
      <c r="F1602" s="2">
        <v>0</v>
      </c>
      <c r="G1602" s="3">
        <f t="shared" si="70"/>
        <v>70324.209690000003</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1873484.7</v>
      </c>
      <c r="D1604" s="2">
        <v>0</v>
      </c>
      <c r="E1604" s="2">
        <v>0</v>
      </c>
      <c r="F1604" s="2">
        <v>0</v>
      </c>
      <c r="G1604" s="3">
        <f t="shared" si="70"/>
        <v>43090.148099999999</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591834.54</v>
      </c>
      <c r="D1605" s="2">
        <v>0</v>
      </c>
      <c r="E1605" s="2">
        <v>0</v>
      </c>
      <c r="F1605" s="2">
        <v>0</v>
      </c>
      <c r="G1605" s="3">
        <f t="shared" si="70"/>
        <v>14204.028960000001</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889747.63</v>
      </c>
      <c r="D1606" s="2">
        <v>0</v>
      </c>
      <c r="E1606" s="2">
        <v>0</v>
      </c>
      <c r="F1606" s="2">
        <v>0</v>
      </c>
      <c r="G1606" s="3">
        <f t="shared" si="70"/>
        <v>22243.690750000002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9816.25</v>
      </c>
      <c r="D1607" s="2">
        <v>0</v>
      </c>
      <c r="E1607" s="2">
        <v>0</v>
      </c>
      <c r="F1607" s="2">
        <v>0</v>
      </c>
      <c r="G1607" s="3">
        <f t="shared" si="70"/>
        <v>255.2225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37421.31</v>
      </c>
      <c r="D1608" s="2">
        <v>0</v>
      </c>
      <c r="E1608" s="2">
        <v>0</v>
      </c>
      <c r="F1608" s="2">
        <v>0</v>
      </c>
      <c r="G1608" s="3">
        <f t="shared" si="70"/>
        <v>1010.37537</v>
      </c>
      <c r="H1608" s="3">
        <f t="shared" si="71"/>
        <v>0.30999999999767169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5318.28</v>
      </c>
      <c r="D1609" s="2">
        <v>0</v>
      </c>
      <c r="E1609" s="2">
        <v>0</v>
      </c>
      <c r="F1609" s="2">
        <v>0</v>
      </c>
      <c r="G1609" s="3">
        <f>B1609/1000*C1609</f>
        <v>148.91183999999998</v>
      </c>
      <c r="H1609" s="3">
        <f>ABS(C1609-ROUND(C1609,0))</f>
        <v>0.27999999999974534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66487.64</v>
      </c>
      <c r="D1610" s="2">
        <v>0</v>
      </c>
      <c r="E1610" s="2">
        <v>0</v>
      </c>
      <c r="F1610" s="2">
        <v>0</v>
      </c>
      <c r="G1610" s="3">
        <f t="shared" si="70"/>
        <v>1928.14156</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235562.32</v>
      </c>
      <c r="D1611" s="2">
        <v>0</v>
      </c>
      <c r="E1611" s="2">
        <v>0</v>
      </c>
      <c r="F1611" s="2">
        <v>0</v>
      </c>
      <c r="G1611" s="3">
        <f t="shared" si="70"/>
        <v>7066.8696</v>
      </c>
      <c r="H1611" s="3">
        <f t="shared" si="71"/>
        <v>0.32000000000698492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37296.730000000003</v>
      </c>
      <c r="D1612" s="2">
        <v>0</v>
      </c>
      <c r="E1612" s="2">
        <v>0</v>
      </c>
      <c r="F1612" s="2">
        <v>0</v>
      </c>
      <c r="G1612" s="3">
        <f t="shared" si="70"/>
        <v>1156.1986300000001</v>
      </c>
      <c r="H1612" s="3">
        <f t="shared" si="71"/>
        <v>0.26999999999679858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1352156.66</v>
      </c>
      <c r="D1613" s="2">
        <v>0</v>
      </c>
      <c r="E1613" s="2">
        <v>0</v>
      </c>
      <c r="F1613" s="2">
        <v>0</v>
      </c>
      <c r="G1613" s="3">
        <f t="shared" si="70"/>
        <v>43269.013119999996</v>
      </c>
      <c r="H1613" s="3">
        <f t="shared" si="71"/>
        <v>0.34000000008381903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96476.479999999996</v>
      </c>
      <c r="D1614" s="2">
        <v>0</v>
      </c>
      <c r="E1614" s="2">
        <v>0</v>
      </c>
      <c r="F1614" s="2">
        <v>0</v>
      </c>
      <c r="G1614" s="3">
        <f t="shared" si="70"/>
        <v>3183.7238400000001</v>
      </c>
      <c r="H1614" s="3">
        <f t="shared" si="71"/>
        <v>0.47999999999592546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96476.479999999996</v>
      </c>
      <c r="D1618" s="2">
        <v>0</v>
      </c>
      <c r="E1618" s="2">
        <v>0</v>
      </c>
      <c r="F1618" s="2">
        <v>0</v>
      </c>
      <c r="G1618" s="3">
        <f t="shared" si="70"/>
        <v>3569.6297599999998</v>
      </c>
      <c r="H1618" s="3">
        <f t="shared" si="71"/>
        <v>0.47999999999592546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26654.05</v>
      </c>
      <c r="D1620" s="2">
        <v>0</v>
      </c>
      <c r="E1620" s="2">
        <v>0</v>
      </c>
      <c r="F1620" s="2">
        <v>0</v>
      </c>
      <c r="G1620" s="3">
        <f>B1620/1000*C1620</f>
        <v>1039.5079499999999</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751505.26000000024</v>
      </c>
      <c r="D1621" s="2">
        <v>0</v>
      </c>
      <c r="E1621" s="2">
        <v>0</v>
      </c>
      <c r="F1621" s="2">
        <v>0</v>
      </c>
      <c r="G1621" s="3">
        <f t="shared" si="70"/>
        <v>30060.210400000011</v>
      </c>
      <c r="H1621" s="3">
        <f t="shared" si="71"/>
        <v>0.26000000024214387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106419.66</v>
      </c>
      <c r="D1622" s="2">
        <v>0</v>
      </c>
      <c r="E1622" s="2">
        <v>0</v>
      </c>
      <c r="F1622" s="2">
        <v>0</v>
      </c>
      <c r="G1622" s="3">
        <f t="shared" si="70"/>
        <v>4363.2060600000004</v>
      </c>
      <c r="H1622" s="3">
        <f t="shared" si="71"/>
        <v>0.33999999999650754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1075.1400000000001</v>
      </c>
      <c r="D1628" s="2">
        <v>0</v>
      </c>
      <c r="E1628" s="2">
        <v>0</v>
      </c>
      <c r="F1628" s="2">
        <v>0</v>
      </c>
      <c r="G1628" s="3">
        <f t="shared" si="70"/>
        <v>50.531580000000005</v>
      </c>
      <c r="H1628" s="3">
        <f t="shared" si="71"/>
        <v>0.14000000000010004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1075.1300000000001</v>
      </c>
      <c r="D1634" s="2">
        <v>0</v>
      </c>
      <c r="E1634" s="2">
        <v>0</v>
      </c>
      <c r="F1634" s="2">
        <v>0</v>
      </c>
      <c r="G1634" s="3">
        <f t="shared" si="70"/>
        <v>56.981890000000007</v>
      </c>
      <c r="H1634" s="3">
        <f t="shared" si="71"/>
        <v>0.13000000000010914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1075.1300000000001</v>
      </c>
      <c r="D1635" s="2">
        <v>0</v>
      </c>
      <c r="E1635" s="2">
        <v>0</v>
      </c>
      <c r="F1635" s="2">
        <v>0</v>
      </c>
      <c r="G1635" s="3">
        <f t="shared" si="70"/>
        <v>58.057020000000009</v>
      </c>
      <c r="H1635" s="3">
        <f t="shared" si="71"/>
        <v>0.13000000000010914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0.01</v>
      </c>
      <c r="D1639" s="2">
        <v>0</v>
      </c>
      <c r="E1639" s="2">
        <v>0</v>
      </c>
      <c r="F1639" s="2">
        <v>0</v>
      </c>
      <c r="G1639" s="3">
        <f t="shared" si="70"/>
        <v>5.8E-4</v>
      </c>
      <c r="H1639" s="3">
        <f t="shared" si="71"/>
        <v>0.01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0.01</v>
      </c>
      <c r="D1640" s="2">
        <v>0</v>
      </c>
      <c r="E1640" s="2">
        <v>0</v>
      </c>
      <c r="F1640" s="2">
        <v>0</v>
      </c>
      <c r="G1640" s="3">
        <f t="shared" si="70"/>
        <v>5.9000000000000003E-4</v>
      </c>
      <c r="H1640" s="3">
        <f t="shared" si="71"/>
        <v>0.01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105344.52</v>
      </c>
      <c r="D1669" s="2">
        <v>0</v>
      </c>
      <c r="E1669" s="2">
        <v>0</v>
      </c>
      <c r="F1669" s="2">
        <v>0</v>
      </c>
      <c r="G1669" s="3">
        <f t="shared" si="70"/>
        <v>9270.3177599999999</v>
      </c>
      <c r="H1669" s="3">
        <f t="shared" si="71"/>
        <v>0.47999999999592546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89344.52</v>
      </c>
      <c r="D1670" s="2">
        <v>0</v>
      </c>
      <c r="E1670" s="2">
        <v>0</v>
      </c>
      <c r="F1670" s="2">
        <v>0</v>
      </c>
      <c r="G1670" s="3">
        <f t="shared" si="70"/>
        <v>7951.6622799999996</v>
      </c>
      <c r="H1670" s="3">
        <f t="shared" si="71"/>
        <v>0.47999999999592546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16000</v>
      </c>
      <c r="D1671" s="2">
        <v>0</v>
      </c>
      <c r="E1671" s="2">
        <v>0</v>
      </c>
      <c r="F1671" s="2">
        <v>0</v>
      </c>
      <c r="G1671" s="3">
        <f t="shared" si="70"/>
        <v>1440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645085.59999999986</v>
      </c>
      <c r="D1681" s="2">
        <v>0</v>
      </c>
      <c r="E1681" s="2">
        <v>0</v>
      </c>
      <c r="F1681" s="2">
        <v>0</v>
      </c>
      <c r="G1681" s="3">
        <f t="shared" si="70"/>
        <v>64508.55999999999</v>
      </c>
      <c r="H1681" s="3">
        <f t="shared" si="71"/>
        <v>0.40000000013969839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109588.65</v>
      </c>
      <c r="D1683" s="2">
        <v>0</v>
      </c>
      <c r="E1683" s="2">
        <v>0</v>
      </c>
      <c r="F1683" s="2">
        <v>0</v>
      </c>
      <c r="G1683" s="3">
        <f t="shared" si="70"/>
        <v>11178.042299999999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376393.91</v>
      </c>
      <c r="D1684" s="2">
        <v>0</v>
      </c>
      <c r="E1684" s="2">
        <v>0</v>
      </c>
      <c r="F1684" s="2">
        <v>0</v>
      </c>
      <c r="G1684" s="3">
        <f t="shared" si="70"/>
        <v>38768.572729999993</v>
      </c>
      <c r="H1684" s="3">
        <f t="shared" si="71"/>
        <v>9.0000000025611371E-2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151651.6</v>
      </c>
      <c r="D1685" s="2">
        <v>0</v>
      </c>
      <c r="E1685" s="2">
        <v>0</v>
      </c>
      <c r="F1685" s="2">
        <v>0</v>
      </c>
      <c r="G1685" s="3">
        <f>B1685/1000*C1685</f>
        <v>15771.7664</v>
      </c>
      <c r="H1685" s="3">
        <f>ABS(C1685-ROUND(C1685,0))</f>
        <v>0.39999999999417923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7451.44</v>
      </c>
      <c r="D1686" s="14">
        <v>0</v>
      </c>
      <c r="E1686" s="14">
        <v>0</v>
      </c>
      <c r="F1686" s="14">
        <v>0</v>
      </c>
      <c r="G1686" s="15">
        <f t="shared" si="70"/>
        <v>782.4011999999999</v>
      </c>
      <c r="H1686" s="15">
        <f t="shared" si="71"/>
        <v>0.43999999999959982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31796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2670875.1999999997</v>
      </c>
      <c r="I17" s="275">
        <f>'PR-RAS'!E6</f>
        <v>3236561.39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1566285.4500000002</v>
      </c>
      <c r="I18" s="275">
        <f>'PR-RAS'!E152</f>
        <v>1852745.22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303323.23000000033</v>
      </c>
      <c r="I20" s="275">
        <f>'PR-RAS'!E650</f>
        <v>473589.12000000011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8510713.0099999979</v>
      </c>
      <c r="I22" s="275">
        <f>BILANCA!E7</f>
        <v>9506275.2600000016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555143.80999999994</v>
      </c>
      <c r="I23" s="275">
        <f>BILANCA!E69</f>
        <v>519708.72000000003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745671.23</v>
      </c>
      <c r="I24" s="275">
        <f>BILANCA!E177</f>
        <v>751505.26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8320185.5899999989</v>
      </c>
      <c r="I25" s="275">
        <f>BILANCA!E251</f>
        <v>9274478.7200000007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389640.27</v>
      </c>
      <c r="I27" s="275">
        <f>'RAS-funkcijski'!E5</f>
        <v>648155.16999999993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952824.02</v>
      </c>
      <c r="I28" s="275">
        <f>'RAS-funkcijski'!E35</f>
        <v>1152441.01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30384.68</v>
      </c>
      <c r="I29" s="275">
        <f>'RAS-funkcijski'!E88</f>
        <v>68436.789999999994</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439503.63</v>
      </c>
      <c r="I30" s="275">
        <f>'RAS-funkcijski'!E114</f>
        <v>447380.32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2626252.48</v>
      </c>
      <c r="I31" s="275">
        <f>'RAS-funkcijski'!E141</f>
        <v>3315905.2799999993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7188.22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7188.22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745671.23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751505.26000000024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106419.66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645085.59999999986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H651" sqref="H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2670875.1999999997</v>
      </c>
      <c r="E6" s="60">
        <f>E7+E43+E49+E82+E106+E125+E134+E140</f>
        <v>3236561.39</v>
      </c>
      <c r="F6" s="45">
        <f t="shared" ref="F6:F132" si="0">IF(D6&lt;&gt;0,IF(E6/D6&gt;=100,"&gt;&gt;100",E6/D6*100),"-")</f>
        <v>121.17980615492631</v>
      </c>
    </row>
    <row r="7" spans="1:24" ht="12.75" customHeight="1" x14ac:dyDescent="0.2">
      <c r="A7" s="63">
        <v>61</v>
      </c>
      <c r="B7" s="220" t="s">
        <v>17</v>
      </c>
      <c r="C7" s="247" t="s">
        <v>18</v>
      </c>
      <c r="D7" s="60">
        <f>D8+D17+D23+D29+D36+D39</f>
        <v>1215410.3499999999</v>
      </c>
      <c r="E7" s="60">
        <f>E8+E17+E23+E29+E36+E39</f>
        <v>1430227.11</v>
      </c>
      <c r="F7" s="45">
        <f t="shared" si="0"/>
        <v>117.67442246974451</v>
      </c>
    </row>
    <row r="8" spans="1:24" ht="12.75" customHeight="1" x14ac:dyDescent="0.2">
      <c r="A8" s="63">
        <v>611</v>
      </c>
      <c r="B8" s="220" t="s">
        <v>19</v>
      </c>
      <c r="C8" s="247" t="s">
        <v>20</v>
      </c>
      <c r="D8" s="60">
        <f>SUM(D9:D14)-D15-D16</f>
        <v>1118750.71</v>
      </c>
      <c r="E8" s="60">
        <f>SUM(E9:E14)-E15-E16</f>
        <v>1328133.75</v>
      </c>
      <c r="F8" s="45">
        <f t="shared" si="0"/>
        <v>118.71579058036978</v>
      </c>
    </row>
    <row r="9" spans="1:24" ht="12.75" customHeight="1" x14ac:dyDescent="0.2">
      <c r="A9" s="63">
        <v>6111</v>
      </c>
      <c r="B9" s="65" t="s">
        <v>21</v>
      </c>
      <c r="C9" s="247" t="s">
        <v>22</v>
      </c>
      <c r="D9" s="194">
        <v>1164312.1299999999</v>
      </c>
      <c r="E9" s="194">
        <v>1409620.94</v>
      </c>
      <c r="F9" s="45">
        <f t="shared" si="0"/>
        <v>121.06899032306741</v>
      </c>
    </row>
    <row r="10" spans="1:24" ht="12.75" customHeight="1" x14ac:dyDescent="0.2">
      <c r="A10" s="63">
        <v>6112</v>
      </c>
      <c r="B10" s="65" t="s">
        <v>23</v>
      </c>
      <c r="C10" s="247" t="s">
        <v>24</v>
      </c>
      <c r="D10" s="194">
        <v>71904.479999999996</v>
      </c>
      <c r="E10" s="194">
        <v>64935.78</v>
      </c>
      <c r="F10" s="45">
        <f t="shared" si="0"/>
        <v>90.308392467339999</v>
      </c>
    </row>
    <row r="11" spans="1:24" ht="12.75" customHeight="1" x14ac:dyDescent="0.2">
      <c r="A11" s="63">
        <v>6113</v>
      </c>
      <c r="B11" s="65" t="s">
        <v>25</v>
      </c>
      <c r="C11" s="247" t="s">
        <v>26</v>
      </c>
      <c r="D11" s="194">
        <v>17442.330000000002</v>
      </c>
      <c r="E11" s="194">
        <v>20880.810000000001</v>
      </c>
      <c r="F11" s="45">
        <f t="shared" si="0"/>
        <v>119.71342131469819</v>
      </c>
    </row>
    <row r="12" spans="1:24" ht="12.75" customHeight="1" x14ac:dyDescent="0.2">
      <c r="A12" s="63">
        <v>6114</v>
      </c>
      <c r="B12" s="65" t="s">
        <v>27</v>
      </c>
      <c r="C12" s="247" t="s">
        <v>28</v>
      </c>
      <c r="D12" s="194">
        <v>20974.560000000001</v>
      </c>
      <c r="E12" s="194">
        <v>40253.65</v>
      </c>
      <c r="F12" s="45">
        <f t="shared" si="0"/>
        <v>191.91654079990235</v>
      </c>
    </row>
    <row r="13" spans="1:24" ht="12.75" customHeight="1" x14ac:dyDescent="0.2">
      <c r="A13" s="63">
        <v>6115</v>
      </c>
      <c r="B13" s="65" t="s">
        <v>29</v>
      </c>
      <c r="C13" s="247" t="s">
        <v>30</v>
      </c>
      <c r="D13" s="194">
        <v>31253.99</v>
      </c>
      <c r="E13" s="194">
        <v>38901.58</v>
      </c>
      <c r="F13" s="45">
        <f t="shared" si="0"/>
        <v>124.46916377716892</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187136.78</v>
      </c>
      <c r="E15" s="194">
        <v>246459.01</v>
      </c>
      <c r="F15" s="45">
        <f t="shared" si="0"/>
        <v>131.69993092752799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79401.23000000001</v>
      </c>
      <c r="E23" s="60">
        <f t="shared" si="2"/>
        <v>75228.62</v>
      </c>
      <c r="F23" s="45">
        <f t="shared" si="0"/>
        <v>94.744905085223479</v>
      </c>
    </row>
    <row r="24" spans="1:6" ht="12.75" customHeight="1" x14ac:dyDescent="0.2">
      <c r="A24" s="63">
        <v>6131</v>
      </c>
      <c r="B24" s="65" t="s">
        <v>51</v>
      </c>
      <c r="C24" s="247" t="s">
        <v>52</v>
      </c>
      <c r="D24" s="194">
        <v>28989.65</v>
      </c>
      <c r="E24" s="194">
        <v>21980.12</v>
      </c>
      <c r="F24" s="45">
        <f t="shared" si="0"/>
        <v>75.820577343983103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50411.58</v>
      </c>
      <c r="E27" s="194">
        <v>53248.5</v>
      </c>
      <c r="F27" s="45">
        <f t="shared" si="0"/>
        <v>105.62751653489137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17258.41</v>
      </c>
      <c r="E29" s="60">
        <f>SUM(E30:E35)</f>
        <v>26864.74</v>
      </c>
      <c r="F29" s="45">
        <f t="shared" si="0"/>
        <v>155.66173245391667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17255.919999999998</v>
      </c>
      <c r="E31" s="194">
        <v>26864.74</v>
      </c>
      <c r="F31" s="45">
        <f t="shared" si="0"/>
        <v>155.68419417799805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2.4900000000000002</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1290855.49</v>
      </c>
      <c r="E49" s="60">
        <f>E50+E53+E58+E61+E64+E68+E71+E74+E77</f>
        <v>1589387.1600000001</v>
      </c>
      <c r="F49" s="45">
        <f t="shared" si="0"/>
        <v>123.12665300745633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1124546.08</v>
      </c>
      <c r="E58" s="60">
        <f t="shared" si="9"/>
        <v>771594.16</v>
      </c>
      <c r="F58" s="45">
        <f t="shared" si="0"/>
        <v>68.613832169509664</v>
      </c>
    </row>
    <row r="59" spans="1:6" ht="24" x14ac:dyDescent="0.2">
      <c r="A59" s="63">
        <v>6331</v>
      </c>
      <c r="B59" s="65" t="s">
        <v>121</v>
      </c>
      <c r="C59" s="247" t="s">
        <v>122</v>
      </c>
      <c r="D59" s="194">
        <v>721066.08</v>
      </c>
      <c r="E59" s="194">
        <v>130986.17</v>
      </c>
      <c r="F59" s="45">
        <f t="shared" si="0"/>
        <v>18.165626373660512</v>
      </c>
    </row>
    <row r="60" spans="1:6" ht="24" x14ac:dyDescent="0.2">
      <c r="A60" s="63">
        <v>6332</v>
      </c>
      <c r="B60" s="65" t="s">
        <v>123</v>
      </c>
      <c r="C60" s="247" t="s">
        <v>124</v>
      </c>
      <c r="D60" s="194">
        <v>403480</v>
      </c>
      <c r="E60" s="194">
        <v>640607.99</v>
      </c>
      <c r="F60" s="45">
        <f t="shared" si="0"/>
        <v>158.77069247546348</v>
      </c>
    </row>
    <row r="61" spans="1:6" ht="12.75" customHeight="1" x14ac:dyDescent="0.2">
      <c r="A61" s="63">
        <v>634</v>
      </c>
      <c r="B61" s="65" t="s">
        <v>125</v>
      </c>
      <c r="C61" s="247" t="s">
        <v>126</v>
      </c>
      <c r="D61" s="60">
        <f t="shared" ref="D61:E61" si="10">SUM(D62:D63)</f>
        <v>19849.23</v>
      </c>
      <c r="E61" s="60">
        <f t="shared" si="10"/>
        <v>13992.05</v>
      </c>
      <c r="F61" s="45">
        <f t="shared" si="0"/>
        <v>70.49165131342626</v>
      </c>
    </row>
    <row r="62" spans="1:6" ht="12.75" customHeight="1" x14ac:dyDescent="0.2">
      <c r="A62" s="63">
        <v>6341</v>
      </c>
      <c r="B62" s="65" t="s">
        <v>127</v>
      </c>
      <c r="C62" s="247" t="s">
        <v>128</v>
      </c>
      <c r="D62" s="194">
        <v>19849.23</v>
      </c>
      <c r="E62" s="194">
        <v>13992.05</v>
      </c>
      <c r="F62" s="45">
        <f t="shared" si="0"/>
        <v>70.49165131342626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643785.22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643785.22</v>
      </c>
      <c r="F67" s="71" t="str">
        <f t="shared" si="0"/>
        <v>-</v>
      </c>
    </row>
    <row r="68" spans="1:6" ht="24" x14ac:dyDescent="0.2">
      <c r="A68" s="63" t="s">
        <v>139</v>
      </c>
      <c r="B68" s="183" t="s">
        <v>140</v>
      </c>
      <c r="C68" s="247" t="s">
        <v>139</v>
      </c>
      <c r="D68" s="60">
        <f t="shared" ref="D68:E68" si="11">SUM(D69:D70)</f>
        <v>324</v>
      </c>
      <c r="E68" s="60">
        <f t="shared" si="11"/>
        <v>885.6</v>
      </c>
      <c r="F68" s="45">
        <f t="shared" si="0"/>
        <v>273.33333333333331</v>
      </c>
    </row>
    <row r="69" spans="1:6" ht="12.75" customHeight="1" x14ac:dyDescent="0.2">
      <c r="A69" s="63" t="s">
        <v>141</v>
      </c>
      <c r="B69" s="64" t="s">
        <v>142</v>
      </c>
      <c r="C69" s="247" t="s">
        <v>141</v>
      </c>
      <c r="D69" s="194">
        <v>324</v>
      </c>
      <c r="E69" s="194">
        <v>885.6</v>
      </c>
      <c r="F69" s="45">
        <f t="shared" si="0"/>
        <v>273.33333333333331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146136.18</v>
      </c>
      <c r="E74" s="60">
        <f t="shared" si="13"/>
        <v>159130.13</v>
      </c>
      <c r="F74" s="45">
        <f t="shared" si="0"/>
        <v>108.89167213759112</v>
      </c>
    </row>
    <row r="75" spans="1:6" ht="12.75" customHeight="1" x14ac:dyDescent="0.2">
      <c r="A75" s="63" t="s">
        <v>153</v>
      </c>
      <c r="B75" s="65" t="s">
        <v>154</v>
      </c>
      <c r="C75" s="247" t="s">
        <v>153</v>
      </c>
      <c r="D75" s="194">
        <v>146136.18</v>
      </c>
      <c r="E75" s="194">
        <v>159130.13</v>
      </c>
      <c r="F75" s="45">
        <f t="shared" si="0"/>
        <v>108.89167213759112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18139.620000000003</v>
      </c>
      <c r="E82" s="60">
        <f t="shared" si="15"/>
        <v>50500.51</v>
      </c>
      <c r="F82" s="45">
        <f t="shared" si="0"/>
        <v>278.39894110240454</v>
      </c>
    </row>
    <row r="83" spans="1:6" ht="12.75" customHeight="1" x14ac:dyDescent="0.2">
      <c r="A83" s="63">
        <v>641</v>
      </c>
      <c r="B83" s="64" t="s">
        <v>169</v>
      </c>
      <c r="C83" s="247" t="s">
        <v>170</v>
      </c>
      <c r="D83" s="60">
        <f t="shared" ref="D83:E83" si="16">SUM(D84:D90)</f>
        <v>165.29</v>
      </c>
      <c r="E83" s="60">
        <f t="shared" si="16"/>
        <v>169.31</v>
      </c>
      <c r="F83" s="45">
        <f t="shared" si="0"/>
        <v>102.43208905559926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0.42</v>
      </c>
      <c r="E85" s="194">
        <v>0.11</v>
      </c>
      <c r="F85" s="45">
        <f t="shared" si="0"/>
        <v>26.190476190476193</v>
      </c>
    </row>
    <row r="86" spans="1:6" ht="12.75" customHeight="1" x14ac:dyDescent="0.2">
      <c r="A86" s="63">
        <v>6414</v>
      </c>
      <c r="B86" s="64" t="s">
        <v>175</v>
      </c>
      <c r="C86" s="247" t="s">
        <v>176</v>
      </c>
      <c r="D86" s="194">
        <v>164.87</v>
      </c>
      <c r="E86" s="194">
        <v>169.2</v>
      </c>
      <c r="F86" s="45">
        <f t="shared" si="0"/>
        <v>102.62631163947351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17974.330000000002</v>
      </c>
      <c r="E91" s="60">
        <f t="shared" si="17"/>
        <v>50331.200000000004</v>
      </c>
      <c r="F91" s="45">
        <f t="shared" si="0"/>
        <v>280.01711329434806</v>
      </c>
    </row>
    <row r="92" spans="1:6" ht="12.75" customHeight="1" x14ac:dyDescent="0.2">
      <c r="A92" s="63">
        <v>6421</v>
      </c>
      <c r="B92" s="64" t="s">
        <v>187</v>
      </c>
      <c r="C92" s="247" t="s">
        <v>188</v>
      </c>
      <c r="D92" s="194">
        <v>729.96</v>
      </c>
      <c r="E92" s="194">
        <v>729.96</v>
      </c>
      <c r="F92" s="45">
        <f t="shared" si="0"/>
        <v>100</v>
      </c>
    </row>
    <row r="93" spans="1:6" ht="12.75" customHeight="1" x14ac:dyDescent="0.2">
      <c r="A93" s="63">
        <v>6422</v>
      </c>
      <c r="B93" s="64" t="s">
        <v>189</v>
      </c>
      <c r="C93" s="247" t="s">
        <v>190</v>
      </c>
      <c r="D93" s="194">
        <v>7196.68</v>
      </c>
      <c r="E93" s="194">
        <v>7687.55</v>
      </c>
      <c r="F93" s="45">
        <f t="shared" si="0"/>
        <v>106.82078402819077</v>
      </c>
    </row>
    <row r="94" spans="1:6" ht="12.75" customHeight="1" x14ac:dyDescent="0.2">
      <c r="A94" s="63">
        <v>6423</v>
      </c>
      <c r="B94" s="64" t="s">
        <v>191</v>
      </c>
      <c r="C94" s="247" t="s">
        <v>192</v>
      </c>
      <c r="D94" s="194">
        <v>8744.2900000000009</v>
      </c>
      <c r="E94" s="194">
        <v>40933.120000000003</v>
      </c>
      <c r="F94" s="45">
        <f t="shared" si="0"/>
        <v>468.11256259799256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1303.4000000000001</v>
      </c>
      <c r="E97" s="194">
        <v>980.57</v>
      </c>
      <c r="F97" s="45">
        <f t="shared" si="0"/>
        <v>75.23170170323769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135164.60999999999</v>
      </c>
      <c r="E106" s="60">
        <f>E107+E112+E120+E124</f>
        <v>150415.54</v>
      </c>
      <c r="F106" s="45">
        <f t="shared" si="0"/>
        <v>111.28322717018901</v>
      </c>
    </row>
    <row r="107" spans="1:6" ht="12.75" customHeight="1" x14ac:dyDescent="0.2">
      <c r="A107" s="63">
        <v>651</v>
      </c>
      <c r="B107" s="64" t="s">
        <v>217</v>
      </c>
      <c r="C107" s="247" t="s">
        <v>218</v>
      </c>
      <c r="D107" s="60">
        <f t="shared" ref="D107:E107" si="19">SUM(D108:D111)</f>
        <v>8867.48</v>
      </c>
      <c r="E107" s="60">
        <f t="shared" si="19"/>
        <v>10331.09</v>
      </c>
      <c r="F107" s="45">
        <f t="shared" si="0"/>
        <v>116.50536567322396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26.56</v>
      </c>
      <c r="E109" s="194">
        <v>19.920000000000002</v>
      </c>
      <c r="F109" s="45">
        <f t="shared" si="0"/>
        <v>75.000000000000014</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8840.92</v>
      </c>
      <c r="E111" s="194">
        <v>10311.17</v>
      </c>
      <c r="F111" s="45">
        <f t="shared" si="0"/>
        <v>116.63005660044431</v>
      </c>
    </row>
    <row r="112" spans="1:6" ht="12.75" customHeight="1" x14ac:dyDescent="0.2">
      <c r="A112" s="63">
        <v>652</v>
      </c>
      <c r="B112" s="64" t="s">
        <v>227</v>
      </c>
      <c r="C112" s="247" t="s">
        <v>228</v>
      </c>
      <c r="D112" s="60">
        <f t="shared" ref="D112:E112" si="20">SUM(D113:D119)</f>
        <v>58181.130000000005</v>
      </c>
      <c r="E112" s="60">
        <f t="shared" si="20"/>
        <v>72749.75</v>
      </c>
      <c r="F112" s="45">
        <f t="shared" si="0"/>
        <v>125.0401118025724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213.09</v>
      </c>
      <c r="E114" s="194">
        <v>1.54</v>
      </c>
      <c r="F114" s="45">
        <f t="shared" si="0"/>
        <v>0.7226993289220518</v>
      </c>
    </row>
    <row r="115" spans="1:6" ht="12.75" customHeight="1" x14ac:dyDescent="0.2">
      <c r="A115" s="63">
        <v>6524</v>
      </c>
      <c r="B115" s="64" t="s">
        <v>233</v>
      </c>
      <c r="C115" s="247" t="s">
        <v>234</v>
      </c>
      <c r="D115" s="194">
        <v>143.35</v>
      </c>
      <c r="E115" s="194">
        <v>17081.89</v>
      </c>
      <c r="F115" s="45" t="str">
        <f t="shared" si="0"/>
        <v>&gt;&gt;100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57824.69</v>
      </c>
      <c r="E117" s="194">
        <v>55666.32</v>
      </c>
      <c r="F117" s="45">
        <f t="shared" si="0"/>
        <v>96.267390279135086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68116</v>
      </c>
      <c r="E120" s="60">
        <f t="shared" si="21"/>
        <v>67334.700000000012</v>
      </c>
      <c r="F120" s="45">
        <f t="shared" si="0"/>
        <v>98.852986082565053</v>
      </c>
    </row>
    <row r="121" spans="1:6" ht="12.75" customHeight="1" x14ac:dyDescent="0.2">
      <c r="A121" s="63">
        <v>6531</v>
      </c>
      <c r="B121" s="64" t="s">
        <v>245</v>
      </c>
      <c r="C121" s="247" t="s">
        <v>246</v>
      </c>
      <c r="D121" s="194">
        <v>1216.2</v>
      </c>
      <c r="E121" s="194">
        <v>1612.57</v>
      </c>
      <c r="F121" s="45">
        <f t="shared" si="0"/>
        <v>132.5908567669791</v>
      </c>
    </row>
    <row r="122" spans="1:6" ht="12.75" customHeight="1" x14ac:dyDescent="0.2">
      <c r="A122" s="63">
        <v>6532</v>
      </c>
      <c r="B122" s="64" t="s">
        <v>247</v>
      </c>
      <c r="C122" s="247" t="s">
        <v>248</v>
      </c>
      <c r="D122" s="194">
        <v>66899.8</v>
      </c>
      <c r="E122" s="194">
        <v>65722.13</v>
      </c>
      <c r="F122" s="45">
        <f t="shared" si="0"/>
        <v>98.239650940660511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5454.7800000000007</v>
      </c>
      <c r="E125" s="60">
        <f t="shared" si="22"/>
        <v>1663.79</v>
      </c>
      <c r="F125" s="45">
        <f t="shared" si="0"/>
        <v>30.501505101947281</v>
      </c>
    </row>
    <row r="126" spans="1:6" ht="12.75" customHeight="1" x14ac:dyDescent="0.2">
      <c r="A126" s="63">
        <v>661</v>
      </c>
      <c r="B126" s="65" t="s">
        <v>255</v>
      </c>
      <c r="C126" s="247" t="s">
        <v>256</v>
      </c>
      <c r="D126" s="60">
        <f t="shared" ref="D126:E126" si="23">SUM(D127:D128)</f>
        <v>5023.18</v>
      </c>
      <c r="E126" s="60">
        <f t="shared" si="23"/>
        <v>1663.79</v>
      </c>
      <c r="F126" s="45">
        <f t="shared" si="0"/>
        <v>33.122245270923997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5023.18</v>
      </c>
      <c r="E128" s="194">
        <v>1663.79</v>
      </c>
      <c r="F128" s="45">
        <f t="shared" si="0"/>
        <v>33.122245270923997</v>
      </c>
    </row>
    <row r="129" spans="1:6" ht="36" x14ac:dyDescent="0.2">
      <c r="A129" s="63">
        <v>663</v>
      </c>
      <c r="B129" s="182" t="s">
        <v>261</v>
      </c>
      <c r="C129" s="247" t="s">
        <v>262</v>
      </c>
      <c r="D129" s="60">
        <f t="shared" ref="D129:E129" si="24">SUM(D130:D133)</f>
        <v>431.6</v>
      </c>
      <c r="E129" s="60">
        <f t="shared" si="24"/>
        <v>0</v>
      </c>
      <c r="F129" s="45">
        <f t="shared" si="0"/>
        <v>0</v>
      </c>
    </row>
    <row r="130" spans="1:6" ht="12.75" customHeight="1" x14ac:dyDescent="0.2">
      <c r="A130" s="63">
        <v>6631</v>
      </c>
      <c r="B130" s="65" t="s">
        <v>263</v>
      </c>
      <c r="C130" s="247" t="s">
        <v>264</v>
      </c>
      <c r="D130" s="194">
        <v>431.6</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5850.35</v>
      </c>
      <c r="E140" s="60">
        <f t="shared" si="28"/>
        <v>14367.279999999999</v>
      </c>
      <c r="F140" s="45">
        <f t="shared" si="26"/>
        <v>245.57983710376297</v>
      </c>
    </row>
    <row r="141" spans="1:6" ht="12.75" customHeight="1" x14ac:dyDescent="0.2">
      <c r="A141" s="63">
        <v>681</v>
      </c>
      <c r="B141" s="65" t="s">
        <v>285</v>
      </c>
      <c r="C141" s="247" t="s">
        <v>286</v>
      </c>
      <c r="D141" s="60">
        <f t="shared" ref="D141:E141" si="29">SUM(D142:D150)</f>
        <v>1128.1300000000001</v>
      </c>
      <c r="E141" s="60">
        <f t="shared" si="29"/>
        <v>5126.6499999999996</v>
      </c>
      <c r="F141" s="45">
        <f t="shared" si="26"/>
        <v>454.43787506758963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1128.1300000000001</v>
      </c>
      <c r="E150" s="194">
        <v>5126.6499999999996</v>
      </c>
      <c r="F150" s="45">
        <f t="shared" si="26"/>
        <v>454.43787506758963</v>
      </c>
    </row>
    <row r="151" spans="1:6" ht="12.75" customHeight="1" x14ac:dyDescent="0.2">
      <c r="A151" s="63">
        <v>683</v>
      </c>
      <c r="B151" s="64" t="s">
        <v>305</v>
      </c>
      <c r="C151" s="247" t="s">
        <v>306</v>
      </c>
      <c r="D151" s="194">
        <v>4722.22</v>
      </c>
      <c r="E151" s="194">
        <v>9240.6299999999992</v>
      </c>
      <c r="F151" s="45">
        <f t="shared" si="26"/>
        <v>195.68402149836302</v>
      </c>
    </row>
    <row r="152" spans="1:6" ht="12.75" customHeight="1" x14ac:dyDescent="0.2">
      <c r="A152" s="63">
        <v>3</v>
      </c>
      <c r="B152" s="64" t="s">
        <v>307</v>
      </c>
      <c r="C152" s="247" t="s">
        <v>13</v>
      </c>
      <c r="D152" s="60">
        <f>D153+D164+D202+D221+D230+D262+D273</f>
        <v>1566285.4500000002</v>
      </c>
      <c r="E152" s="60">
        <f>E153+E164+E202+E221+E230+E262+E273</f>
        <v>1852745.22</v>
      </c>
      <c r="F152" s="45">
        <f t="shared" si="26"/>
        <v>118.28911645702892</v>
      </c>
    </row>
    <row r="153" spans="1:6" ht="12.75" customHeight="1" x14ac:dyDescent="0.2">
      <c r="A153" s="63">
        <v>31</v>
      </c>
      <c r="B153" s="64" t="s">
        <v>308</v>
      </c>
      <c r="C153" s="247" t="s">
        <v>309</v>
      </c>
      <c r="D153" s="60">
        <f t="shared" ref="D153:E153" si="30">D154+D159+D160</f>
        <v>422481.07999999996</v>
      </c>
      <c r="E153" s="60">
        <f t="shared" si="30"/>
        <v>598902.60000000009</v>
      </c>
      <c r="F153" s="45">
        <f t="shared" si="26"/>
        <v>141.75844276860877</v>
      </c>
    </row>
    <row r="154" spans="1:6" ht="12.75" customHeight="1" x14ac:dyDescent="0.2">
      <c r="A154" s="63">
        <v>311</v>
      </c>
      <c r="B154" s="64" t="s">
        <v>310</v>
      </c>
      <c r="C154" s="247" t="s">
        <v>311</v>
      </c>
      <c r="D154" s="60">
        <f t="shared" ref="D154:E154" si="31">SUM(D155:D158)</f>
        <v>357722.22</v>
      </c>
      <c r="E154" s="60">
        <f t="shared" si="31"/>
        <v>506790.28</v>
      </c>
      <c r="F154" s="45">
        <f t="shared" si="26"/>
        <v>141.67145669620413</v>
      </c>
    </row>
    <row r="155" spans="1:6" ht="12.75" customHeight="1" x14ac:dyDescent="0.2">
      <c r="A155" s="63">
        <v>3111</v>
      </c>
      <c r="B155" s="64" t="s">
        <v>312</v>
      </c>
      <c r="C155" s="247" t="s">
        <v>313</v>
      </c>
      <c r="D155" s="194">
        <v>353323.66</v>
      </c>
      <c r="E155" s="194">
        <v>501350.28</v>
      </c>
      <c r="F155" s="45">
        <f t="shared" si="26"/>
        <v>141.89547340248882</v>
      </c>
    </row>
    <row r="156" spans="1:6" ht="12.75" customHeight="1" x14ac:dyDescent="0.2">
      <c r="A156" s="63">
        <v>3112</v>
      </c>
      <c r="B156" s="64" t="s">
        <v>314</v>
      </c>
      <c r="C156" s="247" t="s">
        <v>315</v>
      </c>
      <c r="D156" s="194">
        <v>4398.5600000000004</v>
      </c>
      <c r="E156" s="194">
        <v>5440</v>
      </c>
      <c r="F156" s="45">
        <f t="shared" si="26"/>
        <v>123.67683969299041</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20480</v>
      </c>
      <c r="E159" s="194">
        <v>29407.54</v>
      </c>
      <c r="F159" s="45">
        <f t="shared" si="26"/>
        <v>143.59150390624998</v>
      </c>
    </row>
    <row r="160" spans="1:6" ht="12.75" customHeight="1" x14ac:dyDescent="0.2">
      <c r="A160" s="63">
        <v>313</v>
      </c>
      <c r="B160" s="65" t="s">
        <v>322</v>
      </c>
      <c r="C160" s="247" t="s">
        <v>323</v>
      </c>
      <c r="D160" s="60">
        <f t="shared" ref="D160:E160" si="32">SUM(D161:D163)</f>
        <v>44278.86</v>
      </c>
      <c r="E160" s="60">
        <f t="shared" si="32"/>
        <v>62704.78</v>
      </c>
      <c r="F160" s="45">
        <f t="shared" si="26"/>
        <v>141.61335680277224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44278.86</v>
      </c>
      <c r="E162" s="194">
        <v>62704.78</v>
      </c>
      <c r="F162" s="45">
        <f t="shared" si="26"/>
        <v>141.61335680277224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718524.42</v>
      </c>
      <c r="E164" s="60">
        <f>E165+E170+E178+E188+E189+E194</f>
        <v>873621.22000000009</v>
      </c>
      <c r="F164" s="45">
        <f t="shared" si="26"/>
        <v>121.58545982334186</v>
      </c>
    </row>
    <row r="165" spans="1:6" ht="12.75" customHeight="1" x14ac:dyDescent="0.2">
      <c r="A165" s="63">
        <v>321</v>
      </c>
      <c r="B165" s="64" t="s">
        <v>332</v>
      </c>
      <c r="C165" s="247" t="s">
        <v>333</v>
      </c>
      <c r="D165" s="60">
        <f t="shared" ref="D165:E165" si="33">SUM(D166:D169)</f>
        <v>20781.919999999998</v>
      </c>
      <c r="E165" s="60">
        <f t="shared" si="33"/>
        <v>32160.29</v>
      </c>
      <c r="F165" s="45">
        <f t="shared" si="26"/>
        <v>154.75129343198319</v>
      </c>
    </row>
    <row r="166" spans="1:6" ht="12.75" customHeight="1" x14ac:dyDescent="0.2">
      <c r="A166" s="63">
        <v>3211</v>
      </c>
      <c r="B166" s="64" t="s">
        <v>334</v>
      </c>
      <c r="C166" s="247" t="s">
        <v>335</v>
      </c>
      <c r="D166" s="194">
        <v>1225.8</v>
      </c>
      <c r="E166" s="194">
        <v>954.8</v>
      </c>
      <c r="F166" s="45">
        <f t="shared" si="26"/>
        <v>77.891988905204769</v>
      </c>
    </row>
    <row r="167" spans="1:6" ht="12.75" customHeight="1" x14ac:dyDescent="0.2">
      <c r="A167" s="63">
        <v>3212</v>
      </c>
      <c r="B167" s="64" t="s">
        <v>336</v>
      </c>
      <c r="C167" s="247" t="s">
        <v>337</v>
      </c>
      <c r="D167" s="194">
        <v>16502.29</v>
      </c>
      <c r="E167" s="194">
        <v>25188.82</v>
      </c>
      <c r="F167" s="45">
        <f t="shared" si="26"/>
        <v>152.63833080136149</v>
      </c>
    </row>
    <row r="168" spans="1:6" ht="12.75" customHeight="1" x14ac:dyDescent="0.2">
      <c r="A168" s="63">
        <v>3213</v>
      </c>
      <c r="B168" s="64" t="s">
        <v>338</v>
      </c>
      <c r="C168" s="247" t="s">
        <v>339</v>
      </c>
      <c r="D168" s="194">
        <v>3053.83</v>
      </c>
      <c r="E168" s="194">
        <v>6016.67</v>
      </c>
      <c r="F168" s="45">
        <f t="shared" si="26"/>
        <v>197.0204628286447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112714.90000000001</v>
      </c>
      <c r="E170" s="60">
        <f t="shared" si="34"/>
        <v>113558.38999999998</v>
      </c>
      <c r="F170" s="45">
        <f t="shared" si="26"/>
        <v>100.74833939434802</v>
      </c>
    </row>
    <row r="171" spans="1:6" ht="12.75" customHeight="1" x14ac:dyDescent="0.2">
      <c r="A171" s="63">
        <v>3221</v>
      </c>
      <c r="B171" s="64" t="s">
        <v>344</v>
      </c>
      <c r="C171" s="247" t="s">
        <v>345</v>
      </c>
      <c r="D171" s="194">
        <v>17358.41</v>
      </c>
      <c r="E171" s="194">
        <v>20952.05</v>
      </c>
      <c r="F171" s="45">
        <f t="shared" si="26"/>
        <v>120.70258739135669</v>
      </c>
    </row>
    <row r="172" spans="1:6" ht="12.75" customHeight="1" x14ac:dyDescent="0.2">
      <c r="A172" s="63">
        <v>3222</v>
      </c>
      <c r="B172" s="64" t="s">
        <v>346</v>
      </c>
      <c r="C172" s="247" t="s">
        <v>347</v>
      </c>
      <c r="D172" s="194">
        <v>23726.05</v>
      </c>
      <c r="E172" s="194">
        <v>26549.85</v>
      </c>
      <c r="F172" s="45">
        <f t="shared" si="26"/>
        <v>111.90168612137292</v>
      </c>
    </row>
    <row r="173" spans="1:6" ht="12.75" customHeight="1" x14ac:dyDescent="0.2">
      <c r="A173" s="63">
        <v>3223</v>
      </c>
      <c r="B173" s="65" t="s">
        <v>348</v>
      </c>
      <c r="C173" s="247" t="s">
        <v>349</v>
      </c>
      <c r="D173" s="194">
        <v>50358.93</v>
      </c>
      <c r="E173" s="194">
        <v>59775.21</v>
      </c>
      <c r="F173" s="45">
        <f t="shared" si="26"/>
        <v>118.69833215280785</v>
      </c>
    </row>
    <row r="174" spans="1:6" ht="12.75" customHeight="1" x14ac:dyDescent="0.2">
      <c r="A174" s="63">
        <v>3224</v>
      </c>
      <c r="B174" s="65" t="s">
        <v>350</v>
      </c>
      <c r="C174" s="247" t="s">
        <v>351</v>
      </c>
      <c r="D174" s="194">
        <v>384.81</v>
      </c>
      <c r="E174" s="194">
        <v>1513.01</v>
      </c>
      <c r="F174" s="45">
        <f t="shared" si="26"/>
        <v>393.1836490735688</v>
      </c>
    </row>
    <row r="175" spans="1:6" ht="12.75" customHeight="1" x14ac:dyDescent="0.2">
      <c r="A175" s="63">
        <v>3225</v>
      </c>
      <c r="B175" s="65" t="s">
        <v>352</v>
      </c>
      <c r="C175" s="247" t="s">
        <v>353</v>
      </c>
      <c r="D175" s="194">
        <v>20275.13</v>
      </c>
      <c r="E175" s="194">
        <v>4304.1000000000004</v>
      </c>
      <c r="F175" s="45">
        <f t="shared" si="26"/>
        <v>21.228470544948419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611.57000000000005</v>
      </c>
      <c r="E177" s="194">
        <v>464.17</v>
      </c>
      <c r="F177" s="45">
        <f t="shared" si="26"/>
        <v>75.898098337066884</v>
      </c>
    </row>
    <row r="178" spans="1:6" ht="12.75" customHeight="1" x14ac:dyDescent="0.2">
      <c r="A178" s="63">
        <v>323</v>
      </c>
      <c r="B178" s="65" t="s">
        <v>358</v>
      </c>
      <c r="C178" s="247" t="s">
        <v>359</v>
      </c>
      <c r="D178" s="60">
        <f t="shared" ref="D178:E178" si="35">SUM(D179:D187)</f>
        <v>457543.72</v>
      </c>
      <c r="E178" s="60">
        <f t="shared" si="35"/>
        <v>534745.69000000006</v>
      </c>
      <c r="F178" s="45">
        <f t="shared" si="26"/>
        <v>116.8731350962483</v>
      </c>
    </row>
    <row r="179" spans="1:6" ht="12.75" customHeight="1" x14ac:dyDescent="0.2">
      <c r="A179" s="63">
        <v>3231</v>
      </c>
      <c r="B179" s="65" t="s">
        <v>360</v>
      </c>
      <c r="C179" s="247" t="s">
        <v>361</v>
      </c>
      <c r="D179" s="194">
        <v>12200.92</v>
      </c>
      <c r="E179" s="194">
        <v>12821.61</v>
      </c>
      <c r="F179" s="45">
        <f t="shared" si="26"/>
        <v>105.08723932293631</v>
      </c>
    </row>
    <row r="180" spans="1:6" ht="12.75" customHeight="1" x14ac:dyDescent="0.2">
      <c r="A180" s="63">
        <v>3232</v>
      </c>
      <c r="B180" s="65" t="s">
        <v>362</v>
      </c>
      <c r="C180" s="247" t="s">
        <v>363</v>
      </c>
      <c r="D180" s="194">
        <v>247783.95</v>
      </c>
      <c r="E180" s="194">
        <v>251783.42</v>
      </c>
      <c r="F180" s="45">
        <f t="shared" si="26"/>
        <v>101.61409566680975</v>
      </c>
    </row>
    <row r="181" spans="1:6" ht="12.75" customHeight="1" x14ac:dyDescent="0.2">
      <c r="A181" s="63">
        <v>3233</v>
      </c>
      <c r="B181" s="65" t="s">
        <v>364</v>
      </c>
      <c r="C181" s="247" t="s">
        <v>365</v>
      </c>
      <c r="D181" s="194">
        <v>21526.19</v>
      </c>
      <c r="E181" s="194">
        <v>21749.62</v>
      </c>
      <c r="F181" s="45">
        <f t="shared" si="26"/>
        <v>101.03794494055846</v>
      </c>
    </row>
    <row r="182" spans="1:6" ht="12.75" customHeight="1" x14ac:dyDescent="0.2">
      <c r="A182" s="63">
        <v>3234</v>
      </c>
      <c r="B182" s="65" t="s">
        <v>366</v>
      </c>
      <c r="C182" s="247" t="s">
        <v>367</v>
      </c>
      <c r="D182" s="194">
        <v>16374.19</v>
      </c>
      <c r="E182" s="194">
        <v>29383.53</v>
      </c>
      <c r="F182" s="45">
        <f t="shared" si="26"/>
        <v>179.45028120474967</v>
      </c>
    </row>
    <row r="183" spans="1:6" ht="12.75" customHeight="1" x14ac:dyDescent="0.2">
      <c r="A183" s="63">
        <v>3235</v>
      </c>
      <c r="B183" s="64" t="s">
        <v>368</v>
      </c>
      <c r="C183" s="247" t="s">
        <v>369</v>
      </c>
      <c r="D183" s="194">
        <v>57565.65</v>
      </c>
      <c r="E183" s="194">
        <v>58228.53</v>
      </c>
      <c r="F183" s="45">
        <f t="shared" si="26"/>
        <v>101.15152004711143</v>
      </c>
    </row>
    <row r="184" spans="1:6" ht="12.75" customHeight="1" x14ac:dyDescent="0.2">
      <c r="A184" s="63">
        <v>3236</v>
      </c>
      <c r="B184" s="64" t="s">
        <v>370</v>
      </c>
      <c r="C184" s="247" t="s">
        <v>371</v>
      </c>
      <c r="D184" s="194">
        <v>5156.8900000000003</v>
      </c>
      <c r="E184" s="194">
        <v>6916.37</v>
      </c>
      <c r="F184" s="45">
        <f t="shared" si="26"/>
        <v>134.11901359152512</v>
      </c>
    </row>
    <row r="185" spans="1:6" ht="12.75" customHeight="1" x14ac:dyDescent="0.2">
      <c r="A185" s="63">
        <v>3237</v>
      </c>
      <c r="B185" s="64" t="s">
        <v>372</v>
      </c>
      <c r="C185" s="247" t="s">
        <v>373</v>
      </c>
      <c r="D185" s="194">
        <v>43305.55</v>
      </c>
      <c r="E185" s="194">
        <v>94635.32</v>
      </c>
      <c r="F185" s="45">
        <f t="shared" si="26"/>
        <v>218.52931090818615</v>
      </c>
    </row>
    <row r="186" spans="1:6" ht="12.75" customHeight="1" x14ac:dyDescent="0.2">
      <c r="A186" s="63">
        <v>3238</v>
      </c>
      <c r="B186" s="64" t="s">
        <v>374</v>
      </c>
      <c r="C186" s="247" t="s">
        <v>375</v>
      </c>
      <c r="D186" s="194">
        <v>30961.35</v>
      </c>
      <c r="E186" s="194">
        <v>32747.55</v>
      </c>
      <c r="F186" s="45">
        <f t="shared" si="26"/>
        <v>105.76912828413489</v>
      </c>
    </row>
    <row r="187" spans="1:6" ht="12.75" customHeight="1" x14ac:dyDescent="0.2">
      <c r="A187" s="63">
        <v>3239</v>
      </c>
      <c r="B187" s="64" t="s">
        <v>376</v>
      </c>
      <c r="C187" s="247" t="s">
        <v>377</v>
      </c>
      <c r="D187" s="194">
        <v>22669.03</v>
      </c>
      <c r="E187" s="194">
        <v>26479.74</v>
      </c>
      <c r="F187" s="45">
        <f t="shared" si="26"/>
        <v>116.81020317146347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127483.88</v>
      </c>
      <c r="E194" s="60">
        <f t="shared" si="36"/>
        <v>193156.85</v>
      </c>
      <c r="F194" s="45">
        <f t="shared" si="26"/>
        <v>151.51472484207414</v>
      </c>
    </row>
    <row r="195" spans="1:6" ht="12.75" customHeight="1" x14ac:dyDescent="0.2">
      <c r="A195" s="63">
        <v>3291</v>
      </c>
      <c r="B195" s="183" t="s">
        <v>392</v>
      </c>
      <c r="C195" s="247" t="s">
        <v>393</v>
      </c>
      <c r="D195" s="194">
        <v>28610.37</v>
      </c>
      <c r="E195" s="194">
        <v>76128.429999999993</v>
      </c>
      <c r="F195" s="45">
        <f t="shared" si="26"/>
        <v>266.08684193877951</v>
      </c>
    </row>
    <row r="196" spans="1:6" ht="12.75" customHeight="1" x14ac:dyDescent="0.2">
      <c r="A196" s="63">
        <v>3292</v>
      </c>
      <c r="B196" s="64" t="s">
        <v>394</v>
      </c>
      <c r="C196" s="247" t="s">
        <v>395</v>
      </c>
      <c r="D196" s="194">
        <v>5880.19</v>
      </c>
      <c r="E196" s="194">
        <v>6643.52</v>
      </c>
      <c r="F196" s="45">
        <f t="shared" si="26"/>
        <v>112.98138325462274</v>
      </c>
    </row>
    <row r="197" spans="1:6" ht="12.75" customHeight="1" x14ac:dyDescent="0.2">
      <c r="A197" s="63">
        <v>3293</v>
      </c>
      <c r="B197" s="64" t="s">
        <v>396</v>
      </c>
      <c r="C197" s="247" t="s">
        <v>397</v>
      </c>
      <c r="D197" s="194">
        <v>8333.69</v>
      </c>
      <c r="E197" s="194">
        <v>12058.13</v>
      </c>
      <c r="F197" s="45">
        <f t="shared" si="26"/>
        <v>144.69136720948342</v>
      </c>
    </row>
    <row r="198" spans="1:6" ht="12.75" customHeight="1" x14ac:dyDescent="0.2">
      <c r="A198" s="63">
        <v>3294</v>
      </c>
      <c r="B198" s="64" t="s">
        <v>398</v>
      </c>
      <c r="C198" s="247" t="s">
        <v>399</v>
      </c>
      <c r="D198" s="194">
        <v>4255.5600000000004</v>
      </c>
      <c r="E198" s="194">
        <v>4555.5600000000004</v>
      </c>
      <c r="F198" s="45">
        <f t="shared" si="26"/>
        <v>107.04960099258383</v>
      </c>
    </row>
    <row r="199" spans="1:6" ht="12.75" customHeight="1" x14ac:dyDescent="0.2">
      <c r="A199" s="63">
        <v>3295</v>
      </c>
      <c r="B199" s="64" t="s">
        <v>400</v>
      </c>
      <c r="C199" s="247" t="s">
        <v>401</v>
      </c>
      <c r="D199" s="194">
        <v>8240.36</v>
      </c>
      <c r="E199" s="194">
        <v>7864.11</v>
      </c>
      <c r="F199" s="45">
        <f t="shared" si="26"/>
        <v>95.434058706173019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72163.710000000006</v>
      </c>
      <c r="E201" s="194">
        <v>85907.1</v>
      </c>
      <c r="F201" s="45">
        <f t="shared" si="26"/>
        <v>119.04473869206558</v>
      </c>
    </row>
    <row r="202" spans="1:6" ht="12.75" customHeight="1" x14ac:dyDescent="0.2">
      <c r="A202" s="63">
        <v>34</v>
      </c>
      <c r="B202" s="183" t="s">
        <v>406</v>
      </c>
      <c r="C202" s="247" t="s">
        <v>407</v>
      </c>
      <c r="D202" s="60">
        <f t="shared" ref="D202:E202" si="37">D203+D208+D216</f>
        <v>10031.220000000001</v>
      </c>
      <c r="E202" s="60">
        <f t="shared" si="37"/>
        <v>10095.68</v>
      </c>
      <c r="F202" s="45">
        <f t="shared" si="26"/>
        <v>100.64259382208745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5351.47</v>
      </c>
      <c r="E208" s="60">
        <f t="shared" si="39"/>
        <v>3795.58</v>
      </c>
      <c r="F208" s="45">
        <f t="shared" si="26"/>
        <v>70.9259325007895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5351.47</v>
      </c>
      <c r="E211" s="194">
        <v>3795.58</v>
      </c>
      <c r="F211" s="45">
        <f t="shared" si="26"/>
        <v>70.9259325007895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4679.75</v>
      </c>
      <c r="E216" s="60">
        <f t="shared" si="40"/>
        <v>6300.1</v>
      </c>
      <c r="F216" s="45">
        <f t="shared" si="26"/>
        <v>134.62471285859289</v>
      </c>
    </row>
    <row r="217" spans="1:6" ht="12.75" customHeight="1" x14ac:dyDescent="0.2">
      <c r="A217" s="63">
        <v>3431</v>
      </c>
      <c r="B217" s="182" t="s">
        <v>436</v>
      </c>
      <c r="C217" s="247" t="s">
        <v>437</v>
      </c>
      <c r="D217" s="194">
        <v>4634.09</v>
      </c>
      <c r="E217" s="194">
        <v>6009.05</v>
      </c>
      <c r="F217" s="45">
        <f t="shared" si="26"/>
        <v>129.67055020511037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45.66</v>
      </c>
      <c r="E219" s="194">
        <v>112.28</v>
      </c>
      <c r="F219" s="45">
        <f t="shared" si="26"/>
        <v>245.90451160753398</v>
      </c>
    </row>
    <row r="220" spans="1:6" ht="12.75" customHeight="1" x14ac:dyDescent="0.2">
      <c r="A220" s="63">
        <v>3434</v>
      </c>
      <c r="B220" s="65" t="s">
        <v>442</v>
      </c>
      <c r="C220" s="247" t="s">
        <v>443</v>
      </c>
      <c r="D220" s="194">
        <v>0</v>
      </c>
      <c r="E220" s="194">
        <v>178.77</v>
      </c>
      <c r="F220" s="45" t="str">
        <f t="shared" si="26"/>
        <v>-</v>
      </c>
    </row>
    <row r="221" spans="1:6" ht="12.75" customHeight="1" x14ac:dyDescent="0.2">
      <c r="A221" s="63">
        <v>35</v>
      </c>
      <c r="B221" s="65" t="s">
        <v>444</v>
      </c>
      <c r="C221" s="247" t="s">
        <v>445</v>
      </c>
      <c r="D221" s="60">
        <f t="shared" ref="D221:E221" si="41">D222+D225+D229</f>
        <v>31678.98</v>
      </c>
      <c r="E221" s="60">
        <f t="shared" si="41"/>
        <v>38513.629999999997</v>
      </c>
      <c r="F221" s="45">
        <f t="shared" si="26"/>
        <v>121.57471610512711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31678.98</v>
      </c>
      <c r="E225" s="60">
        <f t="shared" si="43"/>
        <v>38513.629999999997</v>
      </c>
      <c r="F225" s="45">
        <f t="shared" si="26"/>
        <v>121.57471610512711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31678.98</v>
      </c>
      <c r="E228" s="194">
        <v>38513.629999999997</v>
      </c>
      <c r="F228" s="45">
        <f t="shared" si="26"/>
        <v>121.57471610512711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10162.84</v>
      </c>
      <c r="E230" s="60">
        <f>E231+E234+E237+E242+E246+E250+E254+E257</f>
        <v>33703.869999999995</v>
      </c>
      <c r="F230" s="45">
        <f t="shared" ref="F230:F245" si="44">IF(D230&lt;&gt;0,IF(E230/D230&gt;=100,"&gt;&gt;100",E230/D230*100),"-")</f>
        <v>331.63830189199075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6418.1</v>
      </c>
      <c r="E237" s="60">
        <f t="shared" si="47"/>
        <v>28287.55</v>
      </c>
      <c r="F237" s="45">
        <f t="shared" si="44"/>
        <v>440.74648260388585</v>
      </c>
    </row>
    <row r="238" spans="1:6" ht="12" x14ac:dyDescent="0.2">
      <c r="A238" s="63">
        <v>3631</v>
      </c>
      <c r="B238" s="65" t="s">
        <v>478</v>
      </c>
      <c r="C238" s="247" t="s">
        <v>479</v>
      </c>
      <c r="D238" s="194">
        <v>6418.1</v>
      </c>
      <c r="E238" s="194">
        <v>28287.55</v>
      </c>
      <c r="F238" s="45">
        <f t="shared" si="44"/>
        <v>440.74648260388585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3744.74</v>
      </c>
      <c r="E246" s="60">
        <f t="shared" si="48"/>
        <v>5416.32</v>
      </c>
      <c r="F246" s="45">
        <f t="shared" ref="F246:F249" si="49">IF(D246&lt;&gt;0,IF(E246/D246&gt;=100,"&gt;&gt;100",E246/D246*100),"-")</f>
        <v>144.63807901216106</v>
      </c>
    </row>
    <row r="247" spans="1:6" ht="12.75" customHeight="1" x14ac:dyDescent="0.2">
      <c r="A247" s="63" t="s">
        <v>493</v>
      </c>
      <c r="B247" s="64" t="s">
        <v>494</v>
      </c>
      <c r="C247" s="247" t="s">
        <v>493</v>
      </c>
      <c r="D247" s="194">
        <v>3744.74</v>
      </c>
      <c r="E247" s="194">
        <v>5416.32</v>
      </c>
      <c r="F247" s="45">
        <f t="shared" si="49"/>
        <v>144.63807901216106</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68685.040000000008</v>
      </c>
      <c r="E262" s="60">
        <f t="shared" si="55"/>
        <v>66420.899999999994</v>
      </c>
      <c r="F262" s="45">
        <f t="shared" ref="F262:F268" si="56">IF(D262&lt;&gt;0,IF(E262/D262&gt;=100,"&gt;&gt;100",E262/D262*100),"-")</f>
        <v>96.703590767363593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68685.040000000008</v>
      </c>
      <c r="E269" s="60">
        <f t="shared" si="58"/>
        <v>66420.899999999994</v>
      </c>
      <c r="F269" s="45">
        <f t="shared" ref="F269:F272" si="59">IF(D269&lt;&gt;0,IF(E269/D269&gt;=100,"&gt;&gt;100",E269/D269*100),"-")</f>
        <v>96.703590767363593</v>
      </c>
    </row>
    <row r="270" spans="1:6" ht="12.75" customHeight="1" x14ac:dyDescent="0.2">
      <c r="A270" s="63">
        <v>3721</v>
      </c>
      <c r="B270" s="65" t="s">
        <v>533</v>
      </c>
      <c r="C270" s="247" t="s">
        <v>534</v>
      </c>
      <c r="D270" s="194">
        <v>52590.33</v>
      </c>
      <c r="E270" s="194">
        <v>51201.08</v>
      </c>
      <c r="F270" s="45">
        <f t="shared" si="59"/>
        <v>97.358354663300275</v>
      </c>
    </row>
    <row r="271" spans="1:6" ht="12.75" customHeight="1" x14ac:dyDescent="0.2">
      <c r="A271" s="63">
        <v>3722</v>
      </c>
      <c r="B271" s="65" t="s">
        <v>535</v>
      </c>
      <c r="C271" s="247" t="s">
        <v>536</v>
      </c>
      <c r="D271" s="194">
        <v>16094.71</v>
      </c>
      <c r="E271" s="194">
        <v>15219.82</v>
      </c>
      <c r="F271" s="45">
        <f t="shared" si="59"/>
        <v>94.564114544468339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304721.87</v>
      </c>
      <c r="E273" s="60">
        <f t="shared" si="60"/>
        <v>231487.32</v>
      </c>
      <c r="F273" s="45">
        <f t="shared" ref="F273:F277" si="61">IF(D273&lt;&gt;0,IF(E273/D273&gt;=100,"&gt;&gt;100",E273/D273*100),"-")</f>
        <v>75.966756176706312</v>
      </c>
    </row>
    <row r="274" spans="1:6" ht="12.75" customHeight="1" x14ac:dyDescent="0.2">
      <c r="A274" s="63">
        <v>381</v>
      </c>
      <c r="B274" s="64" t="s">
        <v>541</v>
      </c>
      <c r="C274" s="247" t="s">
        <v>542</v>
      </c>
      <c r="D274" s="60">
        <f t="shared" ref="D274:E274" si="62">SUM(D275:D277)</f>
        <v>115976.21</v>
      </c>
      <c r="E274" s="60">
        <f t="shared" si="62"/>
        <v>133315.29</v>
      </c>
      <c r="F274" s="45">
        <f t="shared" si="61"/>
        <v>114.95054890998766</v>
      </c>
    </row>
    <row r="275" spans="1:6" ht="12.75" customHeight="1" x14ac:dyDescent="0.2">
      <c r="A275" s="63">
        <v>3811</v>
      </c>
      <c r="B275" s="64" t="s">
        <v>543</v>
      </c>
      <c r="C275" s="247" t="s">
        <v>544</v>
      </c>
      <c r="D275" s="194">
        <v>115976.21</v>
      </c>
      <c r="E275" s="194">
        <v>133315.29</v>
      </c>
      <c r="F275" s="45">
        <f t="shared" si="61"/>
        <v>114.95054890998766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133240.68</v>
      </c>
      <c r="E278" s="60">
        <f t="shared" si="63"/>
        <v>61142.03</v>
      </c>
      <c r="F278" s="45">
        <f t="shared" ref="F278:F282" si="64">IF(D278&lt;&gt;0,IF(E278/D278&gt;=100,"&gt;&gt;100",E278/D278*100),"-")</f>
        <v>45.888410356356637</v>
      </c>
    </row>
    <row r="279" spans="1:6" ht="12.75" customHeight="1" x14ac:dyDescent="0.2">
      <c r="A279" s="63">
        <v>3821</v>
      </c>
      <c r="B279" s="64" t="s">
        <v>551</v>
      </c>
      <c r="C279" s="247" t="s">
        <v>552</v>
      </c>
      <c r="D279" s="194">
        <v>133240.68</v>
      </c>
      <c r="E279" s="194">
        <v>61142.03</v>
      </c>
      <c r="F279" s="45">
        <f t="shared" si="64"/>
        <v>45.888410356356637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3068.27</v>
      </c>
      <c r="E283" s="60">
        <f t="shared" si="65"/>
        <v>0</v>
      </c>
      <c r="F283" s="45">
        <f t="shared" ref="F283:F294" si="66">IF(D283&lt;&gt;0,IF(E283/D283&gt;=100,"&gt;&gt;100",E283/D283*100),"-")</f>
        <v>0</v>
      </c>
    </row>
    <row r="284" spans="1:6" ht="12.75" customHeight="1" x14ac:dyDescent="0.2">
      <c r="A284" s="63">
        <v>3831</v>
      </c>
      <c r="B284" s="64" t="s">
        <v>561</v>
      </c>
      <c r="C284" s="247" t="s">
        <v>562</v>
      </c>
      <c r="D284" s="194">
        <v>3068.27</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52436.71</v>
      </c>
      <c r="E289" s="60">
        <f t="shared" si="67"/>
        <v>37030</v>
      </c>
      <c r="F289" s="45">
        <f t="shared" si="66"/>
        <v>70.618465574976014</v>
      </c>
    </row>
    <row r="290" spans="1:6" ht="24" x14ac:dyDescent="0.2">
      <c r="A290" s="63">
        <v>3861</v>
      </c>
      <c r="B290" s="64" t="s">
        <v>572</v>
      </c>
      <c r="C290" s="247" t="s">
        <v>573</v>
      </c>
      <c r="D290" s="194">
        <v>0</v>
      </c>
      <c r="E290" s="194">
        <v>37030</v>
      </c>
      <c r="F290" s="45" t="str">
        <f t="shared" si="66"/>
        <v>-</v>
      </c>
    </row>
    <row r="291" spans="1:6" ht="24" x14ac:dyDescent="0.2">
      <c r="A291" s="63">
        <v>3862</v>
      </c>
      <c r="B291" s="65" t="s">
        <v>574</v>
      </c>
      <c r="C291" s="247" t="s">
        <v>575</v>
      </c>
      <c r="D291" s="194">
        <v>52436.71</v>
      </c>
      <c r="E291" s="194"/>
      <c r="F291" s="45">
        <f t="shared" si="66"/>
        <v>0</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1566285.4500000002</v>
      </c>
      <c r="E299" s="60">
        <f>E152-E297+E298</f>
        <v>1852745.22</v>
      </c>
      <c r="F299" s="45">
        <f t="shared" si="68"/>
        <v>118.28911645702892</v>
      </c>
    </row>
    <row r="300" spans="1:6" ht="12.75" customHeight="1" x14ac:dyDescent="0.2">
      <c r="A300" s="63" t="s">
        <v>582</v>
      </c>
      <c r="B300" s="64" t="s">
        <v>593</v>
      </c>
      <c r="C300" s="247" t="s">
        <v>594</v>
      </c>
      <c r="D300" s="60">
        <f>IF(D6&gt;=D299,D6-D299,0)</f>
        <v>1104589.7499999995</v>
      </c>
      <c r="E300" s="60">
        <f>IF(E6&gt;=E299,E6-E299,0)</f>
        <v>1383816.1700000002</v>
      </c>
      <c r="F300" s="45">
        <f t="shared" si="68"/>
        <v>125.27874443882905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9698.75</v>
      </c>
      <c r="E302" s="194">
        <v>6320.41</v>
      </c>
      <c r="F302" s="45">
        <f t="shared" si="68"/>
        <v>65.16726382265756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37604.36</v>
      </c>
      <c r="E304" s="194">
        <v>38264.589999999997</v>
      </c>
      <c r="F304" s="45">
        <f t="shared" si="68"/>
        <v>101.75572726141328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6624.42</v>
      </c>
      <c r="E308" s="60">
        <f t="shared" si="71"/>
        <v>5554.4800000000005</v>
      </c>
      <c r="F308" s="45">
        <f t="shared" ref="F308:F428" si="72">IF(D308&lt;&gt;0,IF(E308/D308&gt;=100,"&gt;&gt;100",E308/D308*100),"-")</f>
        <v>83.848548250261913</v>
      </c>
    </row>
    <row r="309" spans="1:6" ht="12.75" customHeight="1" x14ac:dyDescent="0.2">
      <c r="A309" s="63">
        <v>71</v>
      </c>
      <c r="B309" s="64" t="s">
        <v>610</v>
      </c>
      <c r="C309" s="247" t="s">
        <v>611</v>
      </c>
      <c r="D309" s="60">
        <f t="shared" ref="D309:E309" si="73">D310+D314</f>
        <v>6227.4</v>
      </c>
      <c r="E309" s="60">
        <f t="shared" si="73"/>
        <v>620</v>
      </c>
      <c r="F309" s="45">
        <f t="shared" si="72"/>
        <v>9.9560008992516948</v>
      </c>
    </row>
    <row r="310" spans="1:6" ht="24" x14ac:dyDescent="0.2">
      <c r="A310" s="63">
        <v>711</v>
      </c>
      <c r="B310" s="64" t="s">
        <v>612</v>
      </c>
      <c r="C310" s="247" t="s">
        <v>613</v>
      </c>
      <c r="D310" s="60">
        <f t="shared" ref="D310:E310" si="74">SUM(D311:D313)</f>
        <v>6227.4</v>
      </c>
      <c r="E310" s="60">
        <f t="shared" si="74"/>
        <v>620</v>
      </c>
      <c r="F310" s="45">
        <f t="shared" si="72"/>
        <v>9.9560008992516948</v>
      </c>
    </row>
    <row r="311" spans="1:6" ht="12.75" customHeight="1" x14ac:dyDescent="0.2">
      <c r="A311" s="63">
        <v>7111</v>
      </c>
      <c r="B311" s="64" t="s">
        <v>614</v>
      </c>
      <c r="C311" s="247" t="s">
        <v>615</v>
      </c>
      <c r="D311" s="194">
        <v>6227.4</v>
      </c>
      <c r="E311" s="194">
        <v>620</v>
      </c>
      <c r="F311" s="45">
        <f t="shared" si="72"/>
        <v>9.9560008992516948</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397.02</v>
      </c>
      <c r="E321" s="60">
        <f t="shared" si="76"/>
        <v>4934.4800000000005</v>
      </c>
      <c r="F321" s="45">
        <f t="shared" si="72"/>
        <v>1242.8794519167802</v>
      </c>
    </row>
    <row r="322" spans="1:6" ht="12.75" customHeight="1" x14ac:dyDescent="0.2">
      <c r="A322" s="63">
        <v>721</v>
      </c>
      <c r="B322" s="64" t="s">
        <v>636</v>
      </c>
      <c r="C322" s="247" t="s">
        <v>637</v>
      </c>
      <c r="D322" s="60">
        <f t="shared" ref="D322:E322" si="77">SUM(D323:D326)</f>
        <v>94.02</v>
      </c>
      <c r="E322" s="60">
        <f t="shared" si="77"/>
        <v>607.79999999999995</v>
      </c>
      <c r="F322" s="45">
        <f t="shared" si="72"/>
        <v>646.4582003828973</v>
      </c>
    </row>
    <row r="323" spans="1:6" ht="12.75" customHeight="1" x14ac:dyDescent="0.2">
      <c r="A323" s="63">
        <v>7211</v>
      </c>
      <c r="B323" s="64" t="s">
        <v>638</v>
      </c>
      <c r="C323" s="247" t="s">
        <v>639</v>
      </c>
      <c r="D323" s="194">
        <v>94.02</v>
      </c>
      <c r="E323" s="194">
        <v>124.8</v>
      </c>
      <c r="F323" s="45">
        <f t="shared" si="72"/>
        <v>132.73771537970646</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v>483</v>
      </c>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303</v>
      </c>
      <c r="E346" s="60">
        <f t="shared" si="81"/>
        <v>4326.68</v>
      </c>
      <c r="F346" s="45">
        <f t="shared" si="72"/>
        <v>1427.947194719472</v>
      </c>
    </row>
    <row r="347" spans="1:6" ht="12.75" customHeight="1" x14ac:dyDescent="0.2">
      <c r="A347" s="63">
        <v>7251</v>
      </c>
      <c r="B347" s="64" t="s">
        <v>686</v>
      </c>
      <c r="C347" s="247" t="s">
        <v>687</v>
      </c>
      <c r="D347" s="194">
        <v>303</v>
      </c>
      <c r="E347" s="194">
        <v>4326.68</v>
      </c>
      <c r="F347" s="45">
        <f t="shared" si="72"/>
        <v>1427.947194719472</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1059967.0299999998</v>
      </c>
      <c r="E360" s="60">
        <f t="shared" si="86"/>
        <v>1463160.06</v>
      </c>
      <c r="F360" s="45">
        <f t="shared" si="72"/>
        <v>138.03826143535807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1059967.0299999998</v>
      </c>
      <c r="E373" s="60">
        <f t="shared" si="90"/>
        <v>1463160.06</v>
      </c>
      <c r="F373" s="45">
        <f t="shared" si="72"/>
        <v>138.03826143535807</v>
      </c>
    </row>
    <row r="374" spans="1:6" ht="12.75" customHeight="1" x14ac:dyDescent="0.2">
      <c r="A374" s="63">
        <v>421</v>
      </c>
      <c r="B374" s="64" t="s">
        <v>732</v>
      </c>
      <c r="C374" s="247" t="s">
        <v>733</v>
      </c>
      <c r="D374" s="60">
        <f t="shared" ref="D374:E374" si="91">SUM(D375:D378)</f>
        <v>1026319.37</v>
      </c>
      <c r="E374" s="60">
        <f t="shared" si="91"/>
        <v>1392350.59</v>
      </c>
      <c r="F374" s="45">
        <f t="shared" si="72"/>
        <v>135.66445598702867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494610.27</v>
      </c>
      <c r="E376" s="194">
        <v>355201.35</v>
      </c>
      <c r="F376" s="45">
        <f t="shared" si="72"/>
        <v>71.814390348182613</v>
      </c>
    </row>
    <row r="377" spans="1:6" ht="12.75" customHeight="1" x14ac:dyDescent="0.2">
      <c r="A377" s="63">
        <v>4213</v>
      </c>
      <c r="B377" s="64" t="s">
        <v>642</v>
      </c>
      <c r="C377" s="247" t="s">
        <v>736</v>
      </c>
      <c r="D377" s="194">
        <v>469106.69</v>
      </c>
      <c r="E377" s="194">
        <v>775123.54</v>
      </c>
      <c r="F377" s="45">
        <f t="shared" si="72"/>
        <v>165.23395562745014</v>
      </c>
    </row>
    <row r="378" spans="1:6" ht="12.75" customHeight="1" x14ac:dyDescent="0.2">
      <c r="A378" s="63">
        <v>4214</v>
      </c>
      <c r="B378" s="64" t="s">
        <v>644</v>
      </c>
      <c r="C378" s="247" t="s">
        <v>737</v>
      </c>
      <c r="D378" s="194">
        <v>62602.41</v>
      </c>
      <c r="E378" s="194">
        <v>262025.7</v>
      </c>
      <c r="F378" s="45">
        <f t="shared" si="72"/>
        <v>418.55529204067381</v>
      </c>
    </row>
    <row r="379" spans="1:6" ht="12.75" customHeight="1" x14ac:dyDescent="0.2">
      <c r="A379" s="63">
        <v>422</v>
      </c>
      <c r="B379" s="64" t="s">
        <v>738</v>
      </c>
      <c r="C379" s="247" t="s">
        <v>739</v>
      </c>
      <c r="D379" s="60">
        <f t="shared" ref="D379:E379" si="92">SUM(D380:D387)</f>
        <v>11768.19</v>
      </c>
      <c r="E379" s="60">
        <f t="shared" si="92"/>
        <v>52460.3</v>
      </c>
      <c r="F379" s="45">
        <f t="shared" si="72"/>
        <v>445.78053209541997</v>
      </c>
    </row>
    <row r="380" spans="1:6" ht="12.75" customHeight="1" x14ac:dyDescent="0.2">
      <c r="A380" s="63">
        <v>4221</v>
      </c>
      <c r="B380" s="64" t="s">
        <v>648</v>
      </c>
      <c r="C380" s="247" t="s">
        <v>740</v>
      </c>
      <c r="D380" s="194">
        <v>2833.9</v>
      </c>
      <c r="E380" s="194">
        <v>14111.59</v>
      </c>
      <c r="F380" s="45">
        <f t="shared" si="72"/>
        <v>497.95652634179044</v>
      </c>
    </row>
    <row r="381" spans="1:6" ht="12.75" customHeight="1" x14ac:dyDescent="0.2">
      <c r="A381" s="63">
        <v>4222</v>
      </c>
      <c r="B381" s="64" t="s">
        <v>741</v>
      </c>
      <c r="C381" s="247" t="s">
        <v>742</v>
      </c>
      <c r="D381" s="194">
        <v>1259.6300000000001</v>
      </c>
      <c r="E381" s="194">
        <v>7732.97</v>
      </c>
      <c r="F381" s="45">
        <f t="shared" si="72"/>
        <v>613.90805236458323</v>
      </c>
    </row>
    <row r="382" spans="1:6" ht="12.75" customHeight="1" x14ac:dyDescent="0.2">
      <c r="A382" s="63">
        <v>4223</v>
      </c>
      <c r="B382" s="64" t="s">
        <v>652</v>
      </c>
      <c r="C382" s="247" t="s">
        <v>743</v>
      </c>
      <c r="D382" s="194">
        <v>0</v>
      </c>
      <c r="E382" s="194">
        <v>598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372.75</v>
      </c>
      <c r="E385" s="194">
        <v>4722.5</v>
      </c>
      <c r="F385" s="45">
        <f t="shared" si="72"/>
        <v>1266.9349429912809</v>
      </c>
    </row>
    <row r="386" spans="1:6" ht="12.75" customHeight="1" x14ac:dyDescent="0.2">
      <c r="A386" s="63">
        <v>4227</v>
      </c>
      <c r="B386" s="183" t="s">
        <v>660</v>
      </c>
      <c r="C386" s="247" t="s">
        <v>747</v>
      </c>
      <c r="D386" s="194">
        <v>7301.91</v>
      </c>
      <c r="E386" s="194">
        <v>25295.24</v>
      </c>
      <c r="F386" s="45">
        <f t="shared" si="72"/>
        <v>346.41949845999204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9000</v>
      </c>
      <c r="E388" s="60">
        <f t="shared" si="93"/>
        <v>0</v>
      </c>
      <c r="F388" s="45">
        <f t="shared" si="72"/>
        <v>0</v>
      </c>
    </row>
    <row r="389" spans="1:6" ht="12.75" customHeight="1" x14ac:dyDescent="0.2">
      <c r="A389" s="63">
        <v>4231</v>
      </c>
      <c r="B389" s="64" t="s">
        <v>666</v>
      </c>
      <c r="C389" s="247" t="s">
        <v>751</v>
      </c>
      <c r="D389" s="194">
        <v>9000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351.45</v>
      </c>
      <c r="E393" s="60">
        <f t="shared" si="94"/>
        <v>110.42</v>
      </c>
      <c r="F393" s="45">
        <f t="shared" si="72"/>
        <v>31.418409446578462</v>
      </c>
    </row>
    <row r="394" spans="1:6" ht="12.75" customHeight="1" x14ac:dyDescent="0.2">
      <c r="A394" s="63">
        <v>4241</v>
      </c>
      <c r="B394" s="64" t="s">
        <v>757</v>
      </c>
      <c r="C394" s="247" t="s">
        <v>758</v>
      </c>
      <c r="D394" s="194">
        <v>351.45</v>
      </c>
      <c r="E394" s="194">
        <v>110.42</v>
      </c>
      <c r="F394" s="45">
        <f t="shared" si="72"/>
        <v>31.418409446578462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12528.02</v>
      </c>
      <c r="E401" s="60">
        <f t="shared" si="96"/>
        <v>18238.75</v>
      </c>
      <c r="F401" s="45">
        <f t="shared" si="72"/>
        <v>145.58365966848712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2826.25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12528.02</v>
      </c>
      <c r="E405" s="194">
        <v>15412.5</v>
      </c>
      <c r="F405" s="45">
        <f t="shared" si="72"/>
        <v>123.0242288885235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1053342.6099999999</v>
      </c>
      <c r="E418" s="60">
        <f t="shared" si="102"/>
        <v>1457605.58</v>
      </c>
      <c r="F418" s="45">
        <f t="shared" si="72"/>
        <v>138.37905788317062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150015.24</v>
      </c>
      <c r="E420" s="194">
        <v>95389.759999999995</v>
      </c>
      <c r="F420" s="45">
        <f t="shared" si="72"/>
        <v>63.586712923300325</v>
      </c>
    </row>
    <row r="421" spans="1:6" ht="12.75" customHeight="1" x14ac:dyDescent="0.2">
      <c r="A421" s="63">
        <v>97</v>
      </c>
      <c r="B421" s="220" t="s">
        <v>801</v>
      </c>
      <c r="C421" s="247" t="s">
        <v>802</v>
      </c>
      <c r="D421" s="194">
        <v>21.33</v>
      </c>
      <c r="E421" s="194">
        <v>0</v>
      </c>
      <c r="F421" s="45">
        <f t="shared" si="72"/>
        <v>0</v>
      </c>
    </row>
    <row r="422" spans="1:6" ht="12.75" customHeight="1" x14ac:dyDescent="0.2">
      <c r="A422" s="63" t="s">
        <v>582</v>
      </c>
      <c r="B422" s="64" t="s">
        <v>803</v>
      </c>
      <c r="C422" s="247" t="s">
        <v>804</v>
      </c>
      <c r="D422" s="60">
        <f>D6+D308</f>
        <v>2677499.6199999996</v>
      </c>
      <c r="E422" s="60">
        <f>E6+E308</f>
        <v>3242115.87</v>
      </c>
      <c r="F422" s="45">
        <f t="shared" si="72"/>
        <v>121.08744463612662</v>
      </c>
    </row>
    <row r="423" spans="1:6" ht="12.75" customHeight="1" x14ac:dyDescent="0.2">
      <c r="A423" s="63" t="s">
        <v>582</v>
      </c>
      <c r="B423" s="64" t="s">
        <v>805</v>
      </c>
      <c r="C423" s="247" t="s">
        <v>806</v>
      </c>
      <c r="D423" s="60">
        <f t="shared" ref="D423:E423" si="103">D299+D360</f>
        <v>2626252.48</v>
      </c>
      <c r="E423" s="60">
        <f t="shared" si="103"/>
        <v>3315905.2800000003</v>
      </c>
      <c r="F423" s="45">
        <f t="shared" si="72"/>
        <v>126.25995806770263</v>
      </c>
    </row>
    <row r="424" spans="1:6" ht="12.75" customHeight="1" x14ac:dyDescent="0.2">
      <c r="A424" s="63" t="s">
        <v>582</v>
      </c>
      <c r="B424" s="64" t="s">
        <v>807</v>
      </c>
      <c r="C424" s="247" t="s">
        <v>808</v>
      </c>
      <c r="D424" s="60">
        <f t="shared" ref="D424:E424" si="104">IF(D422&gt;=D423,D422-D423,0)</f>
        <v>51247.139999999665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73789.410000000149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140316.49</v>
      </c>
      <c r="E427" s="60">
        <f t="shared" si="107"/>
        <v>89069.349999999991</v>
      </c>
      <c r="F427" s="45">
        <f t="shared" si="72"/>
        <v>63.477464409208075</v>
      </c>
    </row>
    <row r="428" spans="1:6" ht="24" x14ac:dyDescent="0.2">
      <c r="A428" s="249" t="s">
        <v>816</v>
      </c>
      <c r="B428" s="243" t="s">
        <v>817</v>
      </c>
      <c r="C428" s="250" t="s">
        <v>818</v>
      </c>
      <c r="D428" s="81">
        <f t="shared" ref="D428:E428" si="108">D304+D421</f>
        <v>37625.69</v>
      </c>
      <c r="E428" s="81">
        <f t="shared" si="108"/>
        <v>38264.589999999997</v>
      </c>
      <c r="F428" s="61">
        <f t="shared" si="72"/>
        <v>101.69804194952967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98573.54</v>
      </c>
      <c r="E535" s="60">
        <f>E536+E571+E584+E597+E629</f>
        <v>96476.48000000001</v>
      </c>
      <c r="F535" s="45">
        <f t="shared" si="109"/>
        <v>97.872593395753071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98573.54</v>
      </c>
      <c r="E597" s="60">
        <f t="shared" si="152"/>
        <v>96476.48000000001</v>
      </c>
      <c r="F597" s="45">
        <f t="shared" si="109"/>
        <v>97.872593395753071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98573.54</v>
      </c>
      <c r="E609" s="60">
        <f t="shared" si="156"/>
        <v>90990.96</v>
      </c>
      <c r="F609" s="45">
        <f t="shared" si="109"/>
        <v>92.307692307692321</v>
      </c>
    </row>
    <row r="610" spans="1:6" ht="24" x14ac:dyDescent="0.2">
      <c r="A610" s="63">
        <v>5443</v>
      </c>
      <c r="B610" s="64" t="s">
        <v>1170</v>
      </c>
      <c r="C610" s="247" t="s">
        <v>1171</v>
      </c>
      <c r="D610" s="194">
        <v>98573.54</v>
      </c>
      <c r="E610" s="194">
        <v>90990.96</v>
      </c>
      <c r="F610" s="45">
        <f t="shared" si="109"/>
        <v>92.307692307692321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5485.52</v>
      </c>
      <c r="F621" s="45" t="str">
        <f t="shared" si="109"/>
        <v>-</v>
      </c>
    </row>
    <row r="622" spans="1:6" ht="12.75" customHeight="1" x14ac:dyDescent="0.2">
      <c r="A622" s="63">
        <v>5471</v>
      </c>
      <c r="B622" s="64" t="s">
        <v>1194</v>
      </c>
      <c r="C622" s="247" t="s">
        <v>1195</v>
      </c>
      <c r="D622" s="194">
        <v>0</v>
      </c>
      <c r="E622" s="194">
        <v>5485.52</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98573.54</v>
      </c>
      <c r="E640" s="60">
        <f>IF(E535-E430&gt;=0,E535-E430,0)</f>
        <v>96476.48000000001</v>
      </c>
      <c r="F640" s="45">
        <f t="shared" si="109"/>
        <v>97.872593395753071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115680.34</v>
      </c>
      <c r="E642" s="194">
        <v>214253.88</v>
      </c>
      <c r="F642" s="45">
        <f t="shared" si="109"/>
        <v>185.2120075027442</v>
      </c>
    </row>
    <row r="643" spans="1:6" ht="12.75" customHeight="1" x14ac:dyDescent="0.2">
      <c r="A643" s="63" t="s">
        <v>582</v>
      </c>
      <c r="B643" s="64" t="s">
        <v>1236</v>
      </c>
      <c r="C643" s="247" t="s">
        <v>1237</v>
      </c>
      <c r="D643" s="60">
        <f>D422+D430</f>
        <v>2677499.6199999996</v>
      </c>
      <c r="E643" s="60">
        <f>E422+E430</f>
        <v>3242115.87</v>
      </c>
      <c r="F643" s="45">
        <f t="shared" si="109"/>
        <v>121.08744463612662</v>
      </c>
    </row>
    <row r="644" spans="1:6" ht="12.75" customHeight="1" x14ac:dyDescent="0.2">
      <c r="A644" s="63" t="s">
        <v>582</v>
      </c>
      <c r="B644" s="64" t="s">
        <v>1238</v>
      </c>
      <c r="C644" s="247" t="s">
        <v>1239</v>
      </c>
      <c r="D644" s="60">
        <f>D423+D535</f>
        <v>2724826.02</v>
      </c>
      <c r="E644" s="60">
        <f>E423+E535</f>
        <v>3412381.7600000002</v>
      </c>
      <c r="F644" s="45">
        <f t="shared" si="109"/>
        <v>125.23301432654405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47326.400000000373</v>
      </c>
      <c r="E646" s="60">
        <f t="shared" si="164"/>
        <v>170265.89000000013</v>
      </c>
      <c r="F646" s="45">
        <f t="shared" si="109"/>
        <v>359.76936762567783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255996.83</v>
      </c>
      <c r="E648" s="60">
        <f>IF(E427-E426+E642-E641&gt;=0,E427-E426+E642-E641,0)</f>
        <v>303323.23</v>
      </c>
      <c r="F648" s="45">
        <f t="shared" si="109"/>
        <v>118.48710392234155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303323.23000000033</v>
      </c>
      <c r="E650" s="60">
        <f t="shared" si="166"/>
        <v>473589.12000000011</v>
      </c>
      <c r="F650" s="45">
        <f t="shared" si="109"/>
        <v>156.13348176465075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345946.59</v>
      </c>
      <c r="E653" s="194">
        <v>182059.9</v>
      </c>
      <c r="F653" s="45">
        <f t="shared" ref="F653:F740" si="167">IF(D653&lt;&gt;0,IF(E653/D653&gt;=100,"&gt;&gt;100",E653/D653*100),"-")</f>
        <v>52.62659186783717</v>
      </c>
    </row>
    <row r="654" spans="1:6" ht="12.75" customHeight="1" x14ac:dyDescent="0.2">
      <c r="A654" s="63" t="s">
        <v>1257</v>
      </c>
      <c r="B654" s="64" t="s">
        <v>1258</v>
      </c>
      <c r="C654" s="247" t="s">
        <v>1257</v>
      </c>
      <c r="D654" s="194">
        <v>3078955.92</v>
      </c>
      <c r="E654" s="194">
        <v>3665950.29</v>
      </c>
      <c r="F654" s="45">
        <f t="shared" si="167"/>
        <v>119.06472145921465</v>
      </c>
    </row>
    <row r="655" spans="1:6" ht="12.75" customHeight="1" x14ac:dyDescent="0.2">
      <c r="A655" s="63" t="s">
        <v>1259</v>
      </c>
      <c r="B655" s="64" t="s">
        <v>1260</v>
      </c>
      <c r="C655" s="247" t="s">
        <v>1259</v>
      </c>
      <c r="D655" s="194">
        <v>3242842.61</v>
      </c>
      <c r="E655" s="194">
        <v>3728953.94</v>
      </c>
      <c r="F655" s="45">
        <f t="shared" si="167"/>
        <v>114.99028440359614</v>
      </c>
    </row>
    <row r="656" spans="1:6" ht="24" x14ac:dyDescent="0.2">
      <c r="A656" s="63">
        <v>11</v>
      </c>
      <c r="B656" s="64" t="s">
        <v>1261</v>
      </c>
      <c r="C656" s="247" t="s">
        <v>1262</v>
      </c>
      <c r="D656" s="60">
        <f t="shared" ref="D656:E656" si="168">+D653+D654-D655</f>
        <v>182059.89999999991</v>
      </c>
      <c r="E656" s="60">
        <f t="shared" si="168"/>
        <v>119056.25</v>
      </c>
      <c r="F656" s="45">
        <f t="shared" si="167"/>
        <v>65.393999447434638</v>
      </c>
    </row>
    <row r="657" spans="1:6" ht="24" x14ac:dyDescent="0.2">
      <c r="A657" s="63" t="s">
        <v>582</v>
      </c>
      <c r="B657" s="64" t="s">
        <v>1263</v>
      </c>
      <c r="C657" s="247" t="s">
        <v>1264</v>
      </c>
      <c r="D657" s="253">
        <v>12</v>
      </c>
      <c r="E657" s="253">
        <v>16</v>
      </c>
      <c r="F657" s="45">
        <f t="shared" si="167"/>
        <v>133.33333333333331</v>
      </c>
    </row>
    <row r="658" spans="1:6" ht="24" x14ac:dyDescent="0.2">
      <c r="A658" s="63" t="s">
        <v>582</v>
      </c>
      <c r="B658" s="64" t="s">
        <v>1265</v>
      </c>
      <c r="C658" s="247" t="s">
        <v>1266</v>
      </c>
      <c r="D658" s="253">
        <v>12</v>
      </c>
      <c r="E658" s="253">
        <v>12</v>
      </c>
      <c r="F658" s="45">
        <f t="shared" si="167"/>
        <v>100</v>
      </c>
    </row>
    <row r="659" spans="1:6" ht="12.75" customHeight="1" x14ac:dyDescent="0.2">
      <c r="A659" s="63" t="s">
        <v>582</v>
      </c>
      <c r="B659" s="64" t="s">
        <v>1267</v>
      </c>
      <c r="C659" s="247" t="s">
        <v>1268</v>
      </c>
      <c r="D659" s="253">
        <v>11</v>
      </c>
      <c r="E659" s="253">
        <v>16</v>
      </c>
      <c r="F659" s="45">
        <f t="shared" si="167"/>
        <v>145.45454545454547</v>
      </c>
    </row>
    <row r="660" spans="1:6" ht="12.75" customHeight="1" x14ac:dyDescent="0.2">
      <c r="A660" s="63" t="s">
        <v>582</v>
      </c>
      <c r="B660" s="64" t="s">
        <v>1269</v>
      </c>
      <c r="C660" s="247" t="s">
        <v>1270</v>
      </c>
      <c r="D660" s="253">
        <v>10</v>
      </c>
      <c r="E660" s="253">
        <v>11</v>
      </c>
      <c r="F660" s="45">
        <f t="shared" si="167"/>
        <v>110.00000000000001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2153.33</v>
      </c>
      <c r="E662" s="192">
        <v>2864.44</v>
      </c>
      <c r="F662" s="71">
        <f t="shared" si="167"/>
        <v>133.02373533085964</v>
      </c>
    </row>
    <row r="663" spans="1:6" ht="12.75" customHeight="1" x14ac:dyDescent="0.2">
      <c r="A663" s="70">
        <v>61316</v>
      </c>
      <c r="B663" s="65" t="s">
        <v>1276</v>
      </c>
      <c r="C663" s="277" t="s">
        <v>1277</v>
      </c>
      <c r="D663" s="192"/>
      <c r="E663" s="192">
        <v>18331.57</v>
      </c>
      <c r="F663" s="71" t="str">
        <f t="shared" si="167"/>
        <v>-</v>
      </c>
    </row>
    <row r="664" spans="1:6" ht="12.75" customHeight="1" x14ac:dyDescent="0.2">
      <c r="A664" s="70" t="s">
        <v>1278</v>
      </c>
      <c r="B664" s="65" t="s">
        <v>1279</v>
      </c>
      <c r="C664" s="277" t="s">
        <v>1278</v>
      </c>
      <c r="D664" s="192"/>
      <c r="E664" s="192">
        <v>53248.5</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2.4900000000000002</v>
      </c>
      <c r="E667" s="192"/>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721066.08</v>
      </c>
      <c r="E669" s="194">
        <v>108432</v>
      </c>
      <c r="F669" s="45">
        <f t="shared" si="167"/>
        <v>15.037734128333982</v>
      </c>
    </row>
    <row r="670" spans="1:6" ht="12.75" customHeight="1" x14ac:dyDescent="0.2">
      <c r="A670" s="63">
        <v>63312</v>
      </c>
      <c r="B670" s="64" t="s">
        <v>1290</v>
      </c>
      <c r="C670" s="247" t="s">
        <v>1291</v>
      </c>
      <c r="D670" s="194">
        <v>0</v>
      </c>
      <c r="E670" s="194">
        <v>22554.17</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403480</v>
      </c>
      <c r="E673" s="194">
        <v>640607.99</v>
      </c>
      <c r="F673" s="45">
        <f t="shared" si="167"/>
        <v>158.77069247546348</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19849.23</v>
      </c>
      <c r="E678" s="192">
        <v>13992.05</v>
      </c>
      <c r="F678" s="71">
        <f t="shared" si="167"/>
        <v>70.49165131342626</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324</v>
      </c>
      <c r="E683" s="192">
        <v>885.6</v>
      </c>
      <c r="F683" s="71">
        <f t="shared" si="167"/>
        <v>273.33333333333331</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146136.18</v>
      </c>
      <c r="E702" s="192">
        <v>159130.13</v>
      </c>
      <c r="F702" s="71">
        <f t="shared" si="167"/>
        <v>108.89167213759112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7.49</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10290.32</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57824.69</v>
      </c>
      <c r="E724" s="192">
        <v>55666.32</v>
      </c>
      <c r="F724" s="71">
        <f t="shared" si="167"/>
        <v>96.267390279135086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16502.29</v>
      </c>
      <c r="E734" s="192">
        <v>25188.82</v>
      </c>
      <c r="F734" s="71">
        <f t="shared" si="167"/>
        <v>152.63833080136149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2052.41</v>
      </c>
      <c r="E736" s="194">
        <v>3750.34</v>
      </c>
      <c r="F736" s="45">
        <f t="shared" si="167"/>
        <v>182.7285971126627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19372.13</v>
      </c>
      <c r="E738" s="194">
        <v>26843.93</v>
      </c>
      <c r="F738" s="45">
        <f t="shared" si="167"/>
        <v>138.56984234567906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28193.37</v>
      </c>
      <c r="E741" s="192">
        <v>36413.279999999999</v>
      </c>
      <c r="F741" s="71">
        <f t="shared" ref="F741:F1006" si="169">IF(D741&lt;&gt;0,IF(E741/D741&gt;=100,"&gt;&gt;100",E741/D741*100),"-")</f>
        <v>129.15547165876234</v>
      </c>
    </row>
    <row r="742" spans="1:6" ht="12.75" customHeight="1" x14ac:dyDescent="0.2">
      <c r="A742" s="70" t="s">
        <v>1414</v>
      </c>
      <c r="B742" s="65" t="s">
        <v>1415</v>
      </c>
      <c r="C742" s="278" t="s">
        <v>1414</v>
      </c>
      <c r="D742" s="192">
        <v>268</v>
      </c>
      <c r="E742" s="192">
        <v>244</v>
      </c>
      <c r="F742" s="71">
        <f t="shared" si="169"/>
        <v>91.044776119402982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5351.47</v>
      </c>
      <c r="E760" s="194">
        <v>3795.58</v>
      </c>
      <c r="F760" s="45">
        <f t="shared" si="169"/>
        <v>70.9259325007895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19209.28</v>
      </c>
      <c r="E777" s="192">
        <v>13845.95</v>
      </c>
      <c r="F777" s="71">
        <f t="shared" si="169"/>
        <v>72.079484499158752</v>
      </c>
    </row>
    <row r="778" spans="1:6" ht="12.75" customHeight="1" x14ac:dyDescent="0.2">
      <c r="A778" s="70">
        <v>35232</v>
      </c>
      <c r="B778" s="65" t="s">
        <v>1486</v>
      </c>
      <c r="C778" s="278" t="s">
        <v>1487</v>
      </c>
      <c r="D778" s="192">
        <v>12469.7</v>
      </c>
      <c r="E778" s="192">
        <v>24667.68</v>
      </c>
      <c r="F778" s="71">
        <f t="shared" si="169"/>
        <v>197.82095800219733</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6418.1</v>
      </c>
      <c r="E782" s="192">
        <v>28287.55</v>
      </c>
      <c r="F782" s="71">
        <f t="shared" si="169"/>
        <v>440.74648260388585</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12863.33</v>
      </c>
      <c r="E843" s="194">
        <v>13711.08</v>
      </c>
      <c r="F843" s="45">
        <f t="shared" si="169"/>
        <v>106.59043964509966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6530</v>
      </c>
      <c r="E845" s="194">
        <v>8640</v>
      </c>
      <c r="F845" s="45">
        <f t="shared" si="169"/>
        <v>132.31240428790198</v>
      </c>
    </row>
    <row r="846" spans="1:6" ht="12.75" customHeight="1" x14ac:dyDescent="0.2">
      <c r="A846" s="63">
        <v>37215</v>
      </c>
      <c r="B846" s="64" t="s">
        <v>1621</v>
      </c>
      <c r="C846" s="247" t="s">
        <v>1622</v>
      </c>
      <c r="D846" s="194">
        <v>24717</v>
      </c>
      <c r="E846" s="194">
        <v>22470</v>
      </c>
      <c r="F846" s="45">
        <f t="shared" si="169"/>
        <v>90.909090909090907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8480</v>
      </c>
      <c r="E848" s="194">
        <v>6380</v>
      </c>
      <c r="F848" s="45">
        <f t="shared" si="169"/>
        <v>75.235849056603783</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7050</v>
      </c>
      <c r="E851" s="194">
        <v>5870</v>
      </c>
      <c r="F851" s="45">
        <f t="shared" si="169"/>
        <v>83.262411347517727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9044.7099999999991</v>
      </c>
      <c r="E855" s="194">
        <v>9349.82</v>
      </c>
      <c r="F855" s="45">
        <f t="shared" si="169"/>
        <v>103.37335304282836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37030</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52436.71</v>
      </c>
      <c r="E865" s="194"/>
      <c r="F865" s="45">
        <f t="shared" si="169"/>
        <v>0</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98573.54</v>
      </c>
      <c r="E981" s="192">
        <v>90990.96</v>
      </c>
      <c r="F981" s="71">
        <f t="shared" si="169"/>
        <v>92.307692307692321</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v>5485.52</v>
      </c>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D267" sqref="D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9065856.8199999984</v>
      </c>
      <c r="E6" s="180">
        <f t="shared" si="0"/>
        <v>10025983.980000002</v>
      </c>
      <c r="F6" s="181">
        <f t="shared" ref="F6:F298" si="1">IF(D6&gt;0,IF(E6/D6&gt;=100,"&gt;&gt;100",E6/D6*100),"-")</f>
        <v>110.590583759076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8510713.0099999979</v>
      </c>
      <c r="E7" s="79">
        <f t="shared" si="2"/>
        <v>9506275.2600000016</v>
      </c>
      <c r="F7" s="71">
        <f t="shared" si="1"/>
        <v>111.69775374672169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312861.71000000002</v>
      </c>
      <c r="E8" s="79">
        <f>E9+E10-E11</f>
        <v>312817.33</v>
      </c>
      <c r="F8" s="71">
        <f t="shared" si="1"/>
        <v>99.985814818949876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312861.71000000002</v>
      </c>
      <c r="E9" s="192">
        <v>312817.33</v>
      </c>
      <c r="F9" s="71">
        <f t="shared" si="1"/>
        <v>99.985814818949876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6997456.7199999988</v>
      </c>
      <c r="E12" s="79">
        <f t="shared" si="3"/>
        <v>7873251.4200000009</v>
      </c>
      <c r="F12" s="71">
        <f t="shared" si="1"/>
        <v>112.515900205525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6902892.7899999991</v>
      </c>
      <c r="E13" s="79">
        <f t="shared" si="4"/>
        <v>7785628.2100000009</v>
      </c>
      <c r="F13" s="71">
        <f t="shared" si="1"/>
        <v>112.78790569192661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50410.04</v>
      </c>
      <c r="E14" s="192">
        <v>43004.11</v>
      </c>
      <c r="F14" s="71">
        <f t="shared" si="1"/>
        <v>85.308621060407802</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2073401.1</v>
      </c>
      <c r="E15" s="192">
        <v>2384652.71</v>
      </c>
      <c r="F15" s="71">
        <f t="shared" si="1"/>
        <v>115.01164487662324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5679837.7199999997</v>
      </c>
      <c r="E16" s="192">
        <v>6409940.3200000003</v>
      </c>
      <c r="F16" s="71">
        <f t="shared" si="1"/>
        <v>112.85428626647453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1704721.77</v>
      </c>
      <c r="E17" s="192">
        <v>1936147.14</v>
      </c>
      <c r="F17" s="71">
        <f t="shared" si="1"/>
        <v>113.57555080674541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2605477.84</v>
      </c>
      <c r="E18" s="192">
        <v>2988116.07</v>
      </c>
      <c r="F18" s="71">
        <f t="shared" si="1"/>
        <v>114.68591381303017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78967.210000000021</v>
      </c>
      <c r="E19" s="79">
        <f t="shared" si="5"/>
        <v>68158.63</v>
      </c>
      <c r="F19" s="71">
        <f t="shared" si="1"/>
        <v>86.312572015650531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73719.3</v>
      </c>
      <c r="E20" s="192">
        <v>86578.85</v>
      </c>
      <c r="F20" s="71">
        <f t="shared" si="1"/>
        <v>117.44393937544172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28420.78</v>
      </c>
      <c r="E21" s="192">
        <v>29436.35</v>
      </c>
      <c r="F21" s="71">
        <f t="shared" si="1"/>
        <v>103.57333612940953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15164.02</v>
      </c>
      <c r="E22" s="192">
        <v>15552.04</v>
      </c>
      <c r="F22" s="71">
        <f t="shared" si="1"/>
        <v>102.55882015455005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12339.76</v>
      </c>
      <c r="E25" s="192">
        <v>17062.259999999998</v>
      </c>
      <c r="F25" s="71">
        <f t="shared" si="1"/>
        <v>138.27059845572361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306816.33</v>
      </c>
      <c r="E26" s="192">
        <v>332027.15000000002</v>
      </c>
      <c r="F26" s="71">
        <f t="shared" si="1"/>
        <v>108.21690944546532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357492.98</v>
      </c>
      <c r="E28" s="192">
        <v>412498.02</v>
      </c>
      <c r="F28" s="71">
        <f t="shared" si="1"/>
        <v>115.38632730634319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7650</v>
      </c>
      <c r="E29" s="79">
        <f t="shared" si="6"/>
        <v>5850</v>
      </c>
      <c r="F29" s="71">
        <f t="shared" si="1"/>
        <v>76.470588235294116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9000</v>
      </c>
      <c r="E30" s="192">
        <v>9000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1350</v>
      </c>
      <c r="E34" s="192">
        <v>3150</v>
      </c>
      <c r="F34" s="71">
        <f t="shared" si="1"/>
        <v>233.33333333333334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483.30999999999995</v>
      </c>
      <c r="E35" s="79">
        <f t="shared" si="7"/>
        <v>593.73</v>
      </c>
      <c r="F35" s="71">
        <f t="shared" si="1"/>
        <v>122.84662018166397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1030.04</v>
      </c>
      <c r="E36" s="192">
        <v>1140.46</v>
      </c>
      <c r="F36" s="71">
        <f t="shared" si="1"/>
        <v>110.71997203992079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546.73</v>
      </c>
      <c r="E40" s="192">
        <v>546.73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16942.79</v>
      </c>
      <c r="E42" s="192">
        <v>16108.04</v>
      </c>
      <c r="F42" s="71">
        <f t="shared" si="1"/>
        <v>95.073125500581668</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16942.79</v>
      </c>
      <c r="E44" s="192">
        <v>16108.04</v>
      </c>
      <c r="F44" s="71">
        <f t="shared" si="1"/>
        <v>95.073125500581668</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7463.4100000000326</v>
      </c>
      <c r="E45" s="79">
        <f t="shared" si="9"/>
        <v>13020.849999999977</v>
      </c>
      <c r="F45" s="71">
        <f t="shared" si="1"/>
        <v>174.46247760741966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24658.91</v>
      </c>
      <c r="E47" s="192">
        <v>27485.16</v>
      </c>
      <c r="F47" s="71">
        <f t="shared" si="1"/>
        <v>111.46137440787123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4303.5</v>
      </c>
      <c r="E48" s="192">
        <v>4303.5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662747.06999999995</v>
      </c>
      <c r="E49" s="192">
        <v>678159.57</v>
      </c>
      <c r="F49" s="71">
        <f t="shared" si="1"/>
        <v>102.32554781419101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684246.07</v>
      </c>
      <c r="E50" s="192">
        <v>696927.38</v>
      </c>
      <c r="F50" s="71">
        <f t="shared" si="1"/>
        <v>101.85332595333722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85234.26</v>
      </c>
      <c r="E54" s="192">
        <v>88037.94</v>
      </c>
      <c r="F54" s="71">
        <f t="shared" si="1"/>
        <v>103.28938152334518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85234.26</v>
      </c>
      <c r="E55" s="192">
        <v>88037.94</v>
      </c>
      <c r="F55" s="71">
        <f t="shared" si="1"/>
        <v>103.28938152334518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1200394.58</v>
      </c>
      <c r="E56" s="79">
        <f t="shared" si="11"/>
        <v>1320206.51</v>
      </c>
      <c r="F56" s="71">
        <f t="shared" si="1"/>
        <v>109.98104556586719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1200394.58</v>
      </c>
      <c r="E57" s="192">
        <v>1320206.51</v>
      </c>
      <c r="F57" s="71">
        <f t="shared" si="1"/>
        <v>109.98104556586719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555143.80999999994</v>
      </c>
      <c r="E69" s="79">
        <f>E70+E82+E88+E119+E135+E147+E165+E171</f>
        <v>519708.72000000003</v>
      </c>
      <c r="F69" s="71">
        <f t="shared" si="1"/>
        <v>93.61695305582171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182059.9</v>
      </c>
      <c r="E70" s="79">
        <f t="shared" si="12"/>
        <v>119056.25</v>
      </c>
      <c r="F70" s="71">
        <f t="shared" si="1"/>
        <v>65.393999447434609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182008.82</v>
      </c>
      <c r="E71" s="79">
        <f t="shared" si="13"/>
        <v>118798.86</v>
      </c>
      <c r="F71" s="71">
        <f t="shared" si="1"/>
        <v>65.270935771134603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25775.39</v>
      </c>
      <c r="E72" s="192">
        <v>24562.37</v>
      </c>
      <c r="F72" s="71">
        <f t="shared" si="1"/>
        <v>95.293883041148945</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156233.43</v>
      </c>
      <c r="E73" s="192">
        <v>94236.49</v>
      </c>
      <c r="F73" s="71">
        <f t="shared" si="1"/>
        <v>60.317750176770758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51.08</v>
      </c>
      <c r="E80" s="192">
        <v>257.39</v>
      </c>
      <c r="F80" s="71">
        <f t="shared" si="1"/>
        <v>503.89584964761156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1130.08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1130.08</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333958.46000000002</v>
      </c>
      <c r="E135" s="79">
        <f t="shared" si="21"/>
        <v>362044.26</v>
      </c>
      <c r="F135" s="71">
        <f t="shared" si="1"/>
        <v>108.40996811399836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333958.46000000002</v>
      </c>
      <c r="E136" s="79">
        <f t="shared" si="22"/>
        <v>362044.26</v>
      </c>
      <c r="F136" s="71">
        <f t="shared" si="1"/>
        <v>108.40996811399836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331304</v>
      </c>
      <c r="E142" s="192">
        <v>359389.8</v>
      </c>
      <c r="F142" s="71">
        <f t="shared" si="1"/>
        <v>108.47735010745419</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37974.04</v>
      </c>
      <c r="E147" s="79">
        <f t="shared" si="24"/>
        <v>38608.21</v>
      </c>
      <c r="F147" s="71">
        <f t="shared" si="1"/>
        <v>101.67000930109096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26888.28</v>
      </c>
      <c r="E148" s="192">
        <v>38493.35</v>
      </c>
      <c r="F148" s="71">
        <f t="shared" si="1"/>
        <v>143.16032858925897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519.15</v>
      </c>
      <c r="E159" s="192">
        <v>545.58000000000004</v>
      </c>
      <c r="F159" s="71">
        <f t="shared" si="1"/>
        <v>105.09101415775788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49777.98</v>
      </c>
      <c r="E160" s="192">
        <v>27592.01</v>
      </c>
      <c r="F160" s="71">
        <f t="shared" si="1"/>
        <v>55.430152047150159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2730</v>
      </c>
      <c r="E163" s="192">
        <v>5717.4</v>
      </c>
      <c r="F163" s="71">
        <f t="shared" si="1"/>
        <v>209.42857142857144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41941.370000000003</v>
      </c>
      <c r="E164" s="192">
        <v>33740.129999999997</v>
      </c>
      <c r="F164" s="71">
        <f t="shared" si="1"/>
        <v>80.445941560802609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21.330000000000013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255.97</v>
      </c>
      <c r="E167" s="192">
        <v>234.64</v>
      </c>
      <c r="F167" s="71">
        <f t="shared" si="1"/>
        <v>91.666992225651427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234.64</v>
      </c>
      <c r="E170" s="192">
        <v>234.64</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9065856.8199999984</v>
      </c>
      <c r="E176" s="79">
        <f>E177+E251</f>
        <v>10025983.98</v>
      </c>
      <c r="F176" s="71">
        <f t="shared" si="1"/>
        <v>110.59058375907598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745671.23</v>
      </c>
      <c r="E177" s="79">
        <f>E178+E197+E203+E219+E247+E248</f>
        <v>751505.26</v>
      </c>
      <c r="F177" s="71">
        <f t="shared" si="1"/>
        <v>100.78238636080945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161588.14000000001</v>
      </c>
      <c r="E178" s="79">
        <f>SUM(E179:E181)+E185+E186+SUM(E194:E196)</f>
        <v>150572.31</v>
      </c>
      <c r="F178" s="71">
        <f t="shared" si="1"/>
        <v>93.18277319115127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39481.11</v>
      </c>
      <c r="E179" s="192">
        <v>52657.17</v>
      </c>
      <c r="F179" s="71">
        <f t="shared" si="1"/>
        <v>133.37307385734596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106966.46</v>
      </c>
      <c r="E180" s="192">
        <v>90840.05</v>
      </c>
      <c r="F180" s="71">
        <f t="shared" si="1"/>
        <v>84.923863050156086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7475.92</v>
      </c>
      <c r="E181" s="79">
        <f t="shared" si="28"/>
        <v>3959.7699999999995</v>
      </c>
      <c r="F181" s="71">
        <f t="shared" si="1"/>
        <v>52.966992691200545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6747.32</v>
      </c>
      <c r="E183" s="192">
        <v>2951.74</v>
      </c>
      <c r="F183" s="71">
        <f t="shared" si="1"/>
        <v>43.746850601423972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728.6</v>
      </c>
      <c r="E184" s="192">
        <v>1008.03</v>
      </c>
      <c r="F184" s="71">
        <f t="shared" si="1"/>
        <v>138.35163326928355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862.68</v>
      </c>
      <c r="E185" s="192">
        <v>1955</v>
      </c>
      <c r="F185" s="71">
        <f t="shared" si="1"/>
        <v>226.61937218899246</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361.96</v>
      </c>
      <c r="E186" s="79">
        <f>SUM(E187:E193)</f>
        <v>460</v>
      </c>
      <c r="F186" s="71">
        <f>IF(D186&gt;0,IF(E186/D186&gt;=100,"&gt;&gt;100",E186/D186*100),"-")</f>
        <v>127.08586584152945</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460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361.96</v>
      </c>
      <c r="E191" s="192"/>
      <c r="F191" s="71">
        <f t="shared" si="29"/>
        <v>0</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595.16999999999996</v>
      </c>
      <c r="E194" s="192">
        <v>528.42999999999995</v>
      </c>
      <c r="F194" s="71">
        <f t="shared" si="1"/>
        <v>88.786397163835545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4075</v>
      </c>
      <c r="E195" s="192"/>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1769.84</v>
      </c>
      <c r="E196" s="192">
        <v>171.89</v>
      </c>
      <c r="F196" s="71">
        <f t="shared" si="1"/>
        <v>9.7121773719658275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330826.52</v>
      </c>
      <c r="E197" s="79">
        <f>SUM(E198:E202)</f>
        <v>441829.92</v>
      </c>
      <c r="F197" s="71">
        <f t="shared" si="1"/>
        <v>133.55335600060116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330826.52</v>
      </c>
      <c r="E199" s="192">
        <v>441829.92</v>
      </c>
      <c r="F199" s="71">
        <f t="shared" ref="F199:F202" si="30">IF(D199&gt;0,IF(E199/D199&gt;=100,"&gt;&gt;100",E199/D199*100),"-")</f>
        <v>133.55335600060116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248128.09</v>
      </c>
      <c r="E219" s="79">
        <f t="shared" si="34"/>
        <v>151651.6</v>
      </c>
      <c r="F219" s="71">
        <f t="shared" si="1"/>
        <v>61.118271615277422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248128.09</v>
      </c>
      <c r="E220" s="79">
        <f t="shared" si="35"/>
        <v>151651.6</v>
      </c>
      <c r="F220" s="71">
        <f t="shared" si="1"/>
        <v>61.118271615277422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242642.56</v>
      </c>
      <c r="E225" s="192">
        <v>151651.6</v>
      </c>
      <c r="F225" s="71">
        <f t="shared" si="1"/>
        <v>62.5</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5485.53</v>
      </c>
      <c r="E230" s="192"/>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5128.4799999999996</v>
      </c>
      <c r="E247" s="192">
        <v>7451.43</v>
      </c>
      <c r="F247" s="71">
        <f>IF(D247&gt;0,IF(E247/D247&gt;=100,"&gt;&gt;100",E247/D247*100),"-")</f>
        <v>145.29509718279101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8320185.5899999989</v>
      </c>
      <c r="E251" s="79">
        <f>+E252+E255-E264+E274+E291</f>
        <v>9274478.7200000007</v>
      </c>
      <c r="F251" s="71">
        <f t="shared" si="1"/>
        <v>111.46961350413822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8585883.129999999</v>
      </c>
      <c r="E252" s="79">
        <f>E253-E254</f>
        <v>9709803.25</v>
      </c>
      <c r="F252" s="71">
        <f t="shared" si="1"/>
        <v>113.09032632965739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8840758.5199999996</v>
      </c>
      <c r="E253" s="192">
        <v>9864406.5700000003</v>
      </c>
      <c r="F253" s="71">
        <f t="shared" si="1"/>
        <v>111.57873555401669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254875.39</v>
      </c>
      <c r="E254" s="192">
        <v>154603.32</v>
      </c>
      <c r="F254" s="71">
        <f t="shared" si="1"/>
        <v>60.658394676708497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-303323.23</v>
      </c>
      <c r="E255" s="79">
        <f>E256-E260</f>
        <v>-473589.11999999988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710808.5</v>
      </c>
      <c r="E256" s="79">
        <f>SUM(E257:E259)</f>
        <v>750851.2</v>
      </c>
      <c r="F256" s="71">
        <f t="shared" si="1"/>
        <v>105.63340196410142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710808.5</v>
      </c>
      <c r="E257" s="192">
        <v>750851.2</v>
      </c>
      <c r="F257" s="71">
        <f t="shared" si="1"/>
        <v>105.63340196410142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1014131.73</v>
      </c>
      <c r="E260" s="79">
        <f>SUM(E261:E263)</f>
        <v>1224440.3199999998</v>
      </c>
      <c r="F260" s="71">
        <f t="shared" si="1"/>
        <v>120.73779803734175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799877.85</v>
      </c>
      <c r="E262" s="192">
        <v>913709.96</v>
      </c>
      <c r="F262" s="71">
        <f t="shared" si="1"/>
        <v>114.23118667431534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214253.88</v>
      </c>
      <c r="E263" s="192">
        <v>310730.36</v>
      </c>
      <c r="F263" s="71">
        <f t="shared" si="1"/>
        <v>145.02904684853314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37604.36</v>
      </c>
      <c r="E274" s="79">
        <f>SUM(E275:E277)+SUM(E286:E290)</f>
        <v>38264.590000000004</v>
      </c>
      <c r="F274" s="71">
        <f t="shared" si="1"/>
        <v>101.75572726141331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8821.4</v>
      </c>
      <c r="E275" s="192">
        <v>21310.83</v>
      </c>
      <c r="F275" s="71">
        <f t="shared" ref="F275:F290" si="39">IF(D275&gt;0,IF(E275/D275&gt;=100,"&gt;&gt;100",E275/D275*100),"-")</f>
        <v>241.58104155802937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28.76</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26024.2</v>
      </c>
      <c r="E287" s="192">
        <v>11236.36</v>
      </c>
      <c r="F287" s="71">
        <f t="shared" si="39"/>
        <v>43.176581796942848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2730</v>
      </c>
      <c r="E290" s="192">
        <v>5717.4</v>
      </c>
      <c r="F290" s="71">
        <f t="shared" si="39"/>
        <v>209.42857142857144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21.33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21.33</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2495054.34</v>
      </c>
      <c r="E297" s="79">
        <f t="shared" si="42"/>
        <v>3318411.55</v>
      </c>
      <c r="F297" s="71">
        <f t="shared" si="1"/>
        <v>132.99957026186451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2495054.34</v>
      </c>
      <c r="E298" s="193">
        <v>3318411.55</v>
      </c>
      <c r="F298" s="75">
        <f t="shared" si="1"/>
        <v>132.99957026186451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74680.929999999993</v>
      </c>
      <c r="E302" s="192">
        <v>67766.14</v>
      </c>
      <c r="F302" s="71">
        <f t="shared" si="43"/>
        <v>90.740889273874885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5234.4799999999996</v>
      </c>
      <c r="E303" s="192">
        <v>4582.2</v>
      </c>
      <c r="F303" s="71">
        <f t="shared" si="43"/>
        <v>87.538781311610705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255.97</v>
      </c>
      <c r="E305" s="192">
        <v>234.64</v>
      </c>
      <c r="F305" s="71">
        <f t="shared" si="43"/>
        <v>91.666992225651427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1130.08</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17293.59</v>
      </c>
      <c r="E336" s="192">
        <v>40983.660000000003</v>
      </c>
      <c r="F336" s="71">
        <f t="shared" si="43"/>
        <v>236.9875774781292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144294.54999999999</v>
      </c>
      <c r="E337" s="192">
        <v>109588.65</v>
      </c>
      <c r="F337" s="71">
        <f t="shared" si="43"/>
        <v>75.947878835340632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17338</v>
      </c>
      <c r="E338" s="192">
        <v>441829.92</v>
      </c>
      <c r="F338" s="71">
        <f t="shared" si="43"/>
        <v>2548.3326796631677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313488.52</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248128.09</v>
      </c>
      <c r="E343" s="192">
        <v>151651.6</v>
      </c>
      <c r="F343" s="71">
        <f t="shared" si="43"/>
        <v>61.118271615277422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4650.8</v>
      </c>
      <c r="E367" s="192">
        <v>7107.81</v>
      </c>
      <c r="F367" s="71">
        <f t="shared" si="44"/>
        <v>152.82983572718672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477.68</v>
      </c>
      <c r="E368" s="192">
        <v>343.62</v>
      </c>
      <c r="F368" s="71">
        <f t="shared" si="44"/>
        <v>71.935186735890127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178391.84</v>
      </c>
      <c r="E387" s="192">
        <v>129660.95</v>
      </c>
      <c r="F387" s="71">
        <f t="shared" si="44"/>
        <v>72.683229232906626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2316662.5</v>
      </c>
      <c r="E391" s="288">
        <v>2404960.66</v>
      </c>
      <c r="F391" s="263">
        <f t="shared" si="44"/>
        <v>103.8114382220112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292873.92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490916.02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389640.27</v>
      </c>
      <c r="E5" s="58">
        <f t="shared" si="0"/>
        <v>648155.16999999993</v>
      </c>
      <c r="F5" s="59">
        <f t="shared" ref="F5:F141" si="1">IF(D5&gt;0,IF(E5/D5&gt;=100,"&gt;&gt;100",E5/D5*100),"-")</f>
        <v>166.34706931087996</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43088.82</v>
      </c>
      <c r="E6" s="60">
        <f t="shared" si="2"/>
        <v>68902.179999999993</v>
      </c>
      <c r="F6" s="45">
        <f t="shared" si="1"/>
        <v>159.90732630877335</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31273.77</v>
      </c>
      <c r="E7" s="194">
        <v>36528</v>
      </c>
      <c r="F7" s="45">
        <f t="shared" si="1"/>
        <v>116.80075667244468</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11815.05</v>
      </c>
      <c r="E8" s="194">
        <v>32374.18</v>
      </c>
      <c r="F8" s="45">
        <f t="shared" si="1"/>
        <v>274.0079813458259</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346551.45</v>
      </c>
      <c r="E13" s="60">
        <f t="shared" si="4"/>
        <v>579252.99</v>
      </c>
      <c r="F13" s="45">
        <f t="shared" si="1"/>
        <v>167.14776117658718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171494.04</v>
      </c>
      <c r="E14" s="194">
        <v>238269.2</v>
      </c>
      <c r="F14" s="45">
        <f t="shared" si="1"/>
        <v>138.93730650931076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175057.41</v>
      </c>
      <c r="E16" s="194">
        <v>340983.79</v>
      </c>
      <c r="F16" s="45">
        <f t="shared" si="1"/>
        <v>194.78397972413734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141679.73000000001</v>
      </c>
      <c r="E28" s="60">
        <f t="shared" si="6"/>
        <v>108362.56</v>
      </c>
      <c r="F28" s="45">
        <f t="shared" si="1"/>
        <v>76.484166083602773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141679.73000000001</v>
      </c>
      <c r="E30" s="194">
        <v>108362.56</v>
      </c>
      <c r="F30" s="45">
        <f t="shared" si="1"/>
        <v>76.484166083602773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952824.02</v>
      </c>
      <c r="E35" s="60">
        <f t="shared" si="7"/>
        <v>1152441.01</v>
      </c>
      <c r="F35" s="45">
        <f t="shared" si="1"/>
        <v>120.95003755257976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5139.6000000000004</v>
      </c>
      <c r="E43" s="60">
        <f t="shared" si="10"/>
        <v>7414.27</v>
      </c>
      <c r="F43" s="45">
        <f t="shared" si="1"/>
        <v>144.25772433652423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5139.6000000000004</v>
      </c>
      <c r="E45" s="194">
        <v>7414.27</v>
      </c>
      <c r="F45" s="45">
        <f t="shared" si="1"/>
        <v>144.25772433652423</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205517.17</v>
      </c>
      <c r="E50" s="60">
        <f t="shared" si="11"/>
        <v>98964.45</v>
      </c>
      <c r="F50" s="45">
        <f t="shared" si="1"/>
        <v>48.153859845384204</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205517.17</v>
      </c>
      <c r="E53" s="194">
        <v>98964.45</v>
      </c>
      <c r="F53" s="45">
        <f t="shared" si="1"/>
        <v>48.153859845384204</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681843.21</v>
      </c>
      <c r="E54" s="60">
        <f t="shared" si="12"/>
        <v>992563.56</v>
      </c>
      <c r="F54" s="45">
        <f t="shared" si="1"/>
        <v>145.57064519275627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681843.21</v>
      </c>
      <c r="E55" s="194">
        <v>992563.56</v>
      </c>
      <c r="F55" s="45">
        <f t="shared" si="1"/>
        <v>145.57064519275627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26186.74</v>
      </c>
      <c r="E60" s="194">
        <v>28502.78</v>
      </c>
      <c r="F60" s="45">
        <f t="shared" si="1"/>
        <v>108.84432350113072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12528.02</v>
      </c>
      <c r="E61" s="60">
        <f t="shared" si="13"/>
        <v>6750</v>
      </c>
      <c r="F61" s="45">
        <f t="shared" si="1"/>
        <v>53.879224330740215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12528.02</v>
      </c>
      <c r="E65" s="194">
        <v>6750</v>
      </c>
      <c r="F65" s="45">
        <f t="shared" si="1"/>
        <v>53.879224330740215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21609.279999999999</v>
      </c>
      <c r="E74" s="194">
        <v>18245.95</v>
      </c>
      <c r="F74" s="45">
        <f t="shared" si="1"/>
        <v>84.435714655925608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54226.76</v>
      </c>
      <c r="E75" s="60">
        <f t="shared" si="15"/>
        <v>63983.25</v>
      </c>
      <c r="F75" s="45">
        <f t="shared" si="1"/>
        <v>117.99202091365959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1803.75</v>
      </c>
      <c r="E77" s="194">
        <v>7274.41</v>
      </c>
      <c r="F77" s="45">
        <f t="shared" si="1"/>
        <v>403.29369369369374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52423.01</v>
      </c>
      <c r="E81" s="194">
        <v>56708.84</v>
      </c>
      <c r="F81" s="45">
        <f t="shared" si="1"/>
        <v>108.1754748535042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177998.93</v>
      </c>
      <c r="E82" s="60">
        <f t="shared" si="16"/>
        <v>262130.03999999998</v>
      </c>
      <c r="F82" s="45">
        <f t="shared" si="1"/>
        <v>147.26495266010869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47360.09</v>
      </c>
      <c r="E84" s="194">
        <v>73419.289999999994</v>
      </c>
      <c r="F84" s="45">
        <f t="shared" si="1"/>
        <v>155.02354408532585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100254.16</v>
      </c>
      <c r="E86" s="194">
        <v>120273.96</v>
      </c>
      <c r="F86" s="45">
        <f t="shared" si="1"/>
        <v>119.96904667098103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30384.68</v>
      </c>
      <c r="E88" s="194">
        <v>68436.789999999994</v>
      </c>
      <c r="F88" s="45">
        <f t="shared" si="1"/>
        <v>225.23452608353946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4044.01</v>
      </c>
      <c r="E89" s="60">
        <f t="shared" si="17"/>
        <v>3890.4</v>
      </c>
      <c r="F89" s="45">
        <f t="shared" si="1"/>
        <v>96.201542528332027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4044.01</v>
      </c>
      <c r="E106" s="194">
        <v>3890.4</v>
      </c>
      <c r="F106" s="45">
        <f t="shared" si="1"/>
        <v>96.201542528332027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355305.94999999995</v>
      </c>
      <c r="E107" s="60">
        <f t="shared" si="21"/>
        <v>437659.04</v>
      </c>
      <c r="F107" s="45">
        <f t="shared" si="1"/>
        <v>123.17807793536811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44195.63</v>
      </c>
      <c r="E108" s="194">
        <v>114609.68</v>
      </c>
      <c r="F108" s="45">
        <f t="shared" si="1"/>
        <v>259.32355755535104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294005.59999999998</v>
      </c>
      <c r="E109" s="194">
        <v>241584.94</v>
      </c>
      <c r="F109" s="45">
        <f t="shared" si="1"/>
        <v>82.170183152973962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17104.72</v>
      </c>
      <c r="E113" s="194">
        <v>81464.42</v>
      </c>
      <c r="F113" s="45">
        <f t="shared" si="1"/>
        <v>476.2686556693123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439503.63</v>
      </c>
      <c r="E114" s="60">
        <f t="shared" si="22"/>
        <v>447380.32</v>
      </c>
      <c r="F114" s="45">
        <f t="shared" si="1"/>
        <v>101.79217859929848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407736.63</v>
      </c>
      <c r="E115" s="60">
        <f t="shared" si="23"/>
        <v>419040.32</v>
      </c>
      <c r="F115" s="45">
        <f t="shared" si="1"/>
        <v>102.77230181649367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343940.37</v>
      </c>
      <c r="E116" s="194">
        <v>357717.01</v>
      </c>
      <c r="F116" s="45">
        <f t="shared" si="1"/>
        <v>104.00553154024925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63796.26</v>
      </c>
      <c r="E117" s="194">
        <v>61323.31</v>
      </c>
      <c r="F117" s="45">
        <f t="shared" si="1"/>
        <v>96.123675588506273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7050</v>
      </c>
      <c r="E118" s="60">
        <f t="shared" si="24"/>
        <v>5870</v>
      </c>
      <c r="F118" s="45">
        <f t="shared" si="1"/>
        <v>83.262411347517727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7050</v>
      </c>
      <c r="E120" s="194">
        <v>5870</v>
      </c>
      <c r="F120" s="45">
        <f t="shared" si="1"/>
        <v>83.262411347517727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24717</v>
      </c>
      <c r="E122" s="60">
        <f t="shared" si="25"/>
        <v>22470</v>
      </c>
      <c r="F122" s="45">
        <f t="shared" si="1"/>
        <v>90.909090909090907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24717</v>
      </c>
      <c r="E124" s="194">
        <v>22470</v>
      </c>
      <c r="F124" s="45">
        <f t="shared" si="1"/>
        <v>90.909090909090907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111029.18</v>
      </c>
      <c r="E129" s="60">
        <f t="shared" si="26"/>
        <v>191903.49</v>
      </c>
      <c r="F129" s="45">
        <f t="shared" si="1"/>
        <v>172.84059019439755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6875</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74111.14</v>
      </c>
      <c r="E138" s="194">
        <v>146947.59</v>
      </c>
      <c r="F138" s="45">
        <f t="shared" si="1"/>
        <v>198.28002915621053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36918.04</v>
      </c>
      <c r="E140" s="194">
        <v>38080.9</v>
      </c>
      <c r="F140" s="45">
        <f t="shared" si="1"/>
        <v>103.14984219097224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2626252.48</v>
      </c>
      <c r="E141" s="81">
        <f t="shared" si="28"/>
        <v>3315905.2799999993</v>
      </c>
      <c r="F141" s="61">
        <f t="shared" si="1"/>
        <v>126.25995806770258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7188.22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7188.22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7188.22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44.38</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6153.25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990.59</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745671.23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3354605.92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1862468.8599999999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605010.6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873621.22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6300.1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38513.629999999997</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5416.32</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66420.899999999994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231487.32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35698.769999999997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1463160.06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28977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3348771.8899999997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1873484.7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591834.54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889747.63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9816.25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37421.31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5318.28</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66487.64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235562.32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37296.730000000003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1352156.66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96476.479999999996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96476.479999999996</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26654.05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751505.26000000024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106419.66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1075.1400000000001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1075.1300000000001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1075.1300000000001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0.01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0.01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105344.52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89344.52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16000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645085.59999999986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109588.65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376393.91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151651.6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7451.44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31796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2026-02-10T10:22:20Z</cp:lastPrinted>
  <dcterms:created xsi:type="dcterms:W3CDTF">2022-04-01T05:14:30Z</dcterms:created>
  <dcterms:modified xsi:type="dcterms:W3CDTF">2026-02-10T10:26:12Z</dcterms:modified>
</cp:coreProperties>
</file>